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НКД-лето-21г\"/>
    </mc:Choice>
  </mc:AlternateContent>
  <bookViews>
    <workbookView xWindow="240" yWindow="30" windowWidth="15480" windowHeight="8010" firstSheet="2" activeTab="7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еднесуточная" sheetId="2" r:id="rId9"/>
    <sheet name="МЕНЮ РАСКЛАДКА (ПОН)" sheetId="12" r:id="rId10"/>
    <sheet name="МЕНЮ РАСКЛАДКА (ВТОР)" sheetId="13" r:id="rId11"/>
    <sheet name="МЕНЮ РАСКЛАДКА (СРЕД)" sheetId="14" r:id="rId12"/>
    <sheet name="МЕНЮ РАСКЛАДКА (четвер)" sheetId="15" r:id="rId13"/>
    <sheet name="МЕНЮ РАСКЛАДКА (пятн)" sheetId="16" r:id="rId14"/>
    <sheet name="МЕНЮ РАСКЛАДКА (суб)" sheetId="17" r:id="rId15"/>
    <sheet name="МЕНЮ РАСКЛАДКА (воск) " sheetId="18" r:id="rId16"/>
    <sheet name="Лист3" sheetId="3" r:id="rId17"/>
  </sheets>
  <calcPr calcId="162913"/>
</workbook>
</file>

<file path=xl/calcChain.xml><?xml version="1.0" encoding="utf-8"?>
<calcChain xmlns="http://schemas.openxmlformats.org/spreadsheetml/2006/main">
  <c r="G27" i="7" l="1"/>
  <c r="H27" i="7"/>
  <c r="I27" i="7"/>
  <c r="F27" i="7"/>
  <c r="G9" i="5" l="1"/>
  <c r="H9" i="5"/>
  <c r="I9" i="5"/>
  <c r="F9" i="5"/>
  <c r="M57" i="2"/>
  <c r="O16" i="2" l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8" i="2"/>
  <c r="O9" i="2"/>
  <c r="O10" i="2"/>
  <c r="O11" i="2"/>
  <c r="O12" i="2"/>
  <c r="O13" i="2"/>
  <c r="O14" i="2"/>
  <c r="O15" i="2"/>
  <c r="O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M26" i="2" s="1"/>
  <c r="L27" i="2"/>
  <c r="L28" i="2"/>
  <c r="L29" i="2"/>
  <c r="L30" i="2"/>
  <c r="M30" i="2" s="1"/>
  <c r="L31" i="2"/>
  <c r="L32" i="2"/>
  <c r="L33" i="2"/>
  <c r="L34" i="2"/>
  <c r="L35" i="2"/>
  <c r="L36" i="2"/>
  <c r="L37" i="2"/>
  <c r="L38" i="2"/>
  <c r="L39" i="2"/>
  <c r="L40" i="2"/>
  <c r="L41" i="2"/>
  <c r="L42" i="2"/>
  <c r="M42" i="2" s="1"/>
  <c r="L43" i="2"/>
  <c r="L44" i="2"/>
  <c r="M44" i="2" s="1"/>
  <c r="L45" i="2"/>
  <c r="M45" i="2" s="1"/>
  <c r="L46" i="2"/>
  <c r="M46" i="2" s="1"/>
  <c r="L47" i="2"/>
  <c r="L48" i="2"/>
  <c r="L49" i="2"/>
  <c r="L50" i="2"/>
  <c r="M50" i="2" s="1"/>
  <c r="L51" i="2"/>
  <c r="L52" i="2"/>
  <c r="L53" i="2"/>
  <c r="L54" i="2"/>
  <c r="M54" i="2" s="1"/>
  <c r="L55" i="2"/>
  <c r="L56" i="2"/>
  <c r="G8" i="8"/>
  <c r="H8" i="8"/>
  <c r="I8" i="8"/>
  <c r="F8" i="8"/>
  <c r="M51" i="2" l="1"/>
  <c r="M47" i="2"/>
  <c r="M43" i="2"/>
  <c r="M35" i="2"/>
  <c r="M27" i="2"/>
  <c r="M23" i="2"/>
  <c r="M53" i="2"/>
  <c r="M33" i="2"/>
  <c r="M29" i="2"/>
  <c r="M21" i="2"/>
  <c r="M56" i="2"/>
  <c r="M48" i="2"/>
  <c r="M36" i="2"/>
  <c r="M32" i="2"/>
  <c r="M24" i="2"/>
  <c r="M8" i="2"/>
  <c r="M37" i="2"/>
  <c r="M52" i="2"/>
  <c r="M34" i="2"/>
  <c r="M31" i="2"/>
  <c r="M28" i="2"/>
  <c r="M25" i="2"/>
  <c r="M22" i="2"/>
  <c r="M10" i="2"/>
  <c r="M55" i="2"/>
  <c r="M49" i="2"/>
  <c r="M9" i="2"/>
  <c r="L7" i="2"/>
  <c r="M7" i="2" s="1"/>
  <c r="G8" i="7"/>
  <c r="H8" i="7"/>
  <c r="I8" i="7"/>
  <c r="F8" i="7"/>
  <c r="G21" i="9"/>
  <c r="H21" i="9"/>
  <c r="I21" i="9"/>
  <c r="F21" i="9"/>
  <c r="G8" i="9"/>
  <c r="H8" i="9"/>
  <c r="I8" i="9"/>
  <c r="F8" i="9"/>
  <c r="G30" i="7"/>
  <c r="H30" i="7"/>
  <c r="I30" i="7"/>
  <c r="F30" i="7"/>
  <c r="F32" i="4"/>
  <c r="I32" i="5"/>
  <c r="H32" i="5"/>
  <c r="G32" i="5"/>
  <c r="F32" i="5"/>
  <c r="I34" i="6"/>
  <c r="H34" i="6"/>
  <c r="G34" i="6"/>
  <c r="F34" i="6"/>
  <c r="I33" i="7"/>
  <c r="H33" i="7"/>
  <c r="G33" i="7"/>
  <c r="F33" i="7"/>
  <c r="I32" i="8"/>
  <c r="H32" i="8"/>
  <c r="G32" i="8"/>
  <c r="F32" i="8"/>
  <c r="G31" i="9"/>
  <c r="H31" i="9"/>
  <c r="I31" i="9"/>
  <c r="F31" i="9"/>
  <c r="G32" i="4"/>
  <c r="H32" i="4"/>
  <c r="I32" i="4"/>
  <c r="G28" i="9"/>
  <c r="H28" i="9"/>
  <c r="I28" i="9"/>
  <c r="F28" i="9"/>
  <c r="G11" i="8"/>
  <c r="H11" i="8"/>
  <c r="I11" i="8"/>
  <c r="F11" i="8"/>
  <c r="G11" i="9"/>
  <c r="H11" i="9"/>
  <c r="I11" i="9"/>
  <c r="F11" i="9"/>
  <c r="G29" i="8" l="1"/>
  <c r="H29" i="8"/>
  <c r="I29" i="8"/>
  <c r="F29" i="8"/>
  <c r="G21" i="8"/>
  <c r="H21" i="8"/>
  <c r="I21" i="8"/>
  <c r="F21" i="8"/>
  <c r="G21" i="7"/>
  <c r="H21" i="7"/>
  <c r="I21" i="7"/>
  <c r="F21" i="7"/>
  <c r="G18" i="6"/>
  <c r="H18" i="6"/>
  <c r="I18" i="6"/>
  <c r="G31" i="6"/>
  <c r="H31" i="6"/>
  <c r="I31" i="6"/>
  <c r="F31" i="6"/>
  <c r="G23" i="6"/>
  <c r="H23" i="6"/>
  <c r="I23" i="6"/>
  <c r="F23" i="6"/>
  <c r="G12" i="6"/>
  <c r="H12" i="6"/>
  <c r="I12" i="6"/>
  <c r="F12" i="6"/>
  <c r="G12" i="5"/>
  <c r="H12" i="5"/>
  <c r="I12" i="5"/>
  <c r="F12" i="5"/>
  <c r="G21" i="5"/>
  <c r="H21" i="5"/>
  <c r="I21" i="5"/>
  <c r="F21" i="5"/>
  <c r="G29" i="5"/>
  <c r="H29" i="5"/>
  <c r="I29" i="5"/>
  <c r="F29" i="5"/>
  <c r="G21" i="4"/>
  <c r="H21" i="4"/>
  <c r="I21" i="4"/>
  <c r="F21" i="4"/>
  <c r="F29" i="4"/>
  <c r="G29" i="4"/>
  <c r="H29" i="4"/>
  <c r="I29" i="4"/>
  <c r="G31" i="1"/>
  <c r="H31" i="1"/>
  <c r="I31" i="1"/>
  <c r="F31" i="1"/>
  <c r="G20" i="1"/>
  <c r="H20" i="1"/>
  <c r="I20" i="1"/>
  <c r="F20" i="1"/>
  <c r="F26" i="5"/>
  <c r="G26" i="5"/>
  <c r="H26" i="5"/>
  <c r="I26" i="5"/>
  <c r="G11" i="1" l="1"/>
  <c r="H11" i="1"/>
  <c r="I11" i="1"/>
  <c r="G28" i="1"/>
  <c r="H28" i="1"/>
  <c r="I28" i="1"/>
  <c r="F28" i="1"/>
  <c r="F11" i="1"/>
  <c r="J25" i="6" l="1"/>
  <c r="I9" i="6"/>
  <c r="H9" i="6"/>
  <c r="G9" i="6"/>
  <c r="F9" i="6"/>
  <c r="I8" i="4"/>
  <c r="H8" i="4"/>
  <c r="G8" i="4"/>
  <c r="F8" i="4"/>
  <c r="I8" i="1"/>
  <c r="H8" i="1"/>
  <c r="G8" i="1"/>
  <c r="F8" i="1"/>
  <c r="I25" i="9" l="1"/>
  <c r="H25" i="9"/>
  <c r="G25" i="9"/>
  <c r="F25" i="9"/>
  <c r="I17" i="9"/>
  <c r="H17" i="9"/>
  <c r="G17" i="9"/>
  <c r="F17" i="9"/>
  <c r="F32" i="9" s="1"/>
  <c r="D10" i="10" s="1"/>
  <c r="I26" i="8"/>
  <c r="H26" i="8"/>
  <c r="G26" i="8"/>
  <c r="F26" i="8"/>
  <c r="I17" i="8"/>
  <c r="H17" i="8"/>
  <c r="G17" i="8"/>
  <c r="F17" i="8"/>
  <c r="I17" i="7"/>
  <c r="H17" i="7"/>
  <c r="G17" i="7"/>
  <c r="F17" i="7"/>
  <c r="I11" i="7"/>
  <c r="H11" i="7"/>
  <c r="G11" i="7"/>
  <c r="F11" i="7"/>
  <c r="I28" i="6"/>
  <c r="I35" i="6" s="1"/>
  <c r="G7" i="10" s="1"/>
  <c r="H28" i="6"/>
  <c r="H35" i="6" s="1"/>
  <c r="F7" i="10" s="1"/>
  <c r="G28" i="6"/>
  <c r="G35" i="6" s="1"/>
  <c r="E7" i="10" s="1"/>
  <c r="F28" i="6"/>
  <c r="F18" i="6"/>
  <c r="I17" i="5"/>
  <c r="I33" i="5" s="1"/>
  <c r="G6" i="10" s="1"/>
  <c r="H17" i="5"/>
  <c r="H33" i="5" s="1"/>
  <c r="F6" i="10" s="1"/>
  <c r="G17" i="5"/>
  <c r="G33" i="5" s="1"/>
  <c r="E6" i="10" s="1"/>
  <c r="F17" i="5"/>
  <c r="F33" i="5" s="1"/>
  <c r="D6" i="10" s="1"/>
  <c r="I26" i="4"/>
  <c r="H26" i="4"/>
  <c r="G26" i="4"/>
  <c r="F26" i="4"/>
  <c r="I17" i="4"/>
  <c r="H17" i="4"/>
  <c r="G17" i="4"/>
  <c r="F17" i="4"/>
  <c r="I11" i="4"/>
  <c r="H11" i="4"/>
  <c r="G11" i="4"/>
  <c r="F11" i="4"/>
  <c r="G25" i="1"/>
  <c r="H25" i="1"/>
  <c r="I25" i="1"/>
  <c r="F25" i="1"/>
  <c r="G16" i="1"/>
  <c r="H16" i="1"/>
  <c r="I16" i="1"/>
  <c r="F16" i="1"/>
  <c r="I32" i="9" l="1"/>
  <c r="G10" i="10" s="1"/>
  <c r="F32" i="1"/>
  <c r="D4" i="10" s="1"/>
  <c r="H34" i="7"/>
  <c r="F8" i="10" s="1"/>
  <c r="F33" i="4"/>
  <c r="D5" i="10" s="1"/>
  <c r="I33" i="4"/>
  <c r="G5" i="10" s="1"/>
  <c r="G32" i="1"/>
  <c r="E4" i="10" s="1"/>
  <c r="H32" i="1"/>
  <c r="F4" i="10" s="1"/>
  <c r="G33" i="4"/>
  <c r="E5" i="10" s="1"/>
  <c r="F34" i="7"/>
  <c r="D8" i="10" s="1"/>
  <c r="I34" i="7"/>
  <c r="G8" i="10" s="1"/>
  <c r="I32" i="1"/>
  <c r="G4" i="10" s="1"/>
  <c r="H33" i="4"/>
  <c r="F5" i="10" s="1"/>
  <c r="F35" i="6"/>
  <c r="D7" i="10" s="1"/>
  <c r="G32" i="9"/>
  <c r="E10" i="10" s="1"/>
  <c r="G33" i="8"/>
  <c r="E9" i="10" s="1"/>
  <c r="H33" i="8"/>
  <c r="F9" i="10" s="1"/>
  <c r="G34" i="7"/>
  <c r="F33" i="8"/>
  <c r="D9" i="10" s="1"/>
  <c r="I33" i="8"/>
  <c r="G9" i="10" s="1"/>
  <c r="H32" i="9"/>
  <c r="F10" i="10" s="1"/>
  <c r="D11" i="10" l="1"/>
  <c r="F11" i="10"/>
  <c r="G11" i="10"/>
  <c r="E8" i="10" l="1"/>
  <c r="E11" i="10" s="1"/>
</calcChain>
</file>

<file path=xl/sharedStrings.xml><?xml version="1.0" encoding="utf-8"?>
<sst xmlns="http://schemas.openxmlformats.org/spreadsheetml/2006/main" count="573" uniqueCount="253">
  <si>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</si>
  <si>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</si>
  <si>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</si>
  <si>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</si>
  <si>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</si>
  <si>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</si>
  <si>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</si>
  <si>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</si>
  <si>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</si>
  <si>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</si>
  <si>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ЗАВТРАК II</t>
  </si>
  <si>
    <t>ИТОГО НА ЗАВТРАК II</t>
  </si>
  <si>
    <t>ОБЕД</t>
  </si>
  <si>
    <t>Хлеб ржаной</t>
  </si>
  <si>
    <t>ИТОГО ЗА ОБЕД</t>
  </si>
  <si>
    <t>ПОЛДНИК</t>
  </si>
  <si>
    <t>Отвар шиповника (15)</t>
  </si>
  <si>
    <t>ИТОГО ЗА ПОЛДНИК</t>
  </si>
  <si>
    <t>УЖИН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</si>
  <si>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</si>
  <si>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</si>
  <si>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</si>
  <si>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</si>
  <si>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</si>
  <si>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</si>
  <si>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</si>
  <si>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</si>
  <si>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</si>
  <si>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</si>
  <si>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</si>
  <si>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</si>
  <si>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</si>
  <si>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КОНТРОЛЬ СРЕДНЕСУТОЧНОГО НАБОРА ПРОДУКТОВ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</si>
  <si>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</si>
  <si>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</si>
  <si>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</si>
  <si>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</si>
  <si>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</si>
  <si>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</si>
  <si>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</si>
  <si>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</si>
  <si>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</si>
  <si>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</si>
  <si>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</si>
  <si>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</si>
  <si>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</si>
  <si>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</si>
  <si>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</si>
  <si>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Горох</t>
  </si>
  <si>
    <t>Рис</t>
  </si>
  <si>
    <t>Геркулес</t>
  </si>
  <si>
    <t>Манная</t>
  </si>
  <si>
    <t>Пшено</t>
  </si>
  <si>
    <t>Перловая</t>
  </si>
  <si>
    <t>Пшеничная</t>
  </si>
  <si>
    <t>Ячневая</t>
  </si>
  <si>
    <t>Макаронные изделия</t>
  </si>
  <si>
    <t>Мясо</t>
  </si>
  <si>
    <t>Мясо птицы</t>
  </si>
  <si>
    <t>Рыба</t>
  </si>
  <si>
    <t>Масло растительное</t>
  </si>
  <si>
    <t>Масло сливочное</t>
  </si>
  <si>
    <t>Молоко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</si>
  <si>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</si>
  <si>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</si>
  <si>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</si>
  <si>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</si>
  <si>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</si>
  <si>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</si>
  <si>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</si>
  <si>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</si>
  <si>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</si>
  <si>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</si>
  <si>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Кабачки</t>
  </si>
  <si>
    <t>Овощи соленые</t>
  </si>
  <si>
    <t>Овощи консервированные</t>
  </si>
  <si>
    <t>Крахмал</t>
  </si>
  <si>
    <t>Картофель:</t>
  </si>
  <si>
    <t>с 01.09 - 31.10 (25%)</t>
  </si>
  <si>
    <t>с 01.11 - 31.12 (30%)</t>
  </si>
  <si>
    <t>с 01.01 - 29.02 (35%)</t>
  </si>
  <si>
    <t>с 01.03 (40%)</t>
  </si>
  <si>
    <t>Томат паста</t>
  </si>
  <si>
    <t>Капуста</t>
  </si>
  <si>
    <t>Свекла</t>
  </si>
  <si>
    <t>Морковь</t>
  </si>
  <si>
    <t>Лук</t>
  </si>
  <si>
    <t>Огурцы, помидоры</t>
  </si>
  <si>
    <t>Соки</t>
  </si>
  <si>
    <t>Шиповник</t>
  </si>
  <si>
    <t>Сух. фрукты</t>
  </si>
  <si>
    <t>Фрукты свежии</t>
  </si>
  <si>
    <t>11,6*</t>
  </si>
  <si>
    <t>Морковь отварная с раст маслом</t>
  </si>
  <si>
    <t>Сок томатный</t>
  </si>
  <si>
    <t>Компот из сухофруктов без сахара</t>
  </si>
  <si>
    <t>Чай без сахара</t>
  </si>
  <si>
    <t>12,6 Тут</t>
  </si>
  <si>
    <t>Хлеб ржаной (1 вариант)</t>
  </si>
  <si>
    <t>Мясо отварное</t>
  </si>
  <si>
    <t>Салат из капусты и моркови</t>
  </si>
  <si>
    <t>ИТОГО ЗА УЖИН НА 21.01</t>
  </si>
  <si>
    <t>НА ВЕСЬ ДЕНЬ:</t>
  </si>
  <si>
    <t>150/10</t>
  </si>
  <si>
    <t>Суп гороховый вегетарианский</t>
  </si>
  <si>
    <t>Фрукты свежие</t>
  </si>
  <si>
    <t>Рыба отварная с овощами</t>
  </si>
  <si>
    <t>СУХОЙ ПАЕК:</t>
  </si>
  <si>
    <t>ИТОГО</t>
  </si>
  <si>
    <t>Планируемое 7 - дневное меню (НКД) -9а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</si>
  <si>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</si>
  <si>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</si>
  <si>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</si>
  <si>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</si>
  <si>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</si>
  <si>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</si>
  <si>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Меню - раскладка на вторник НКД (9а)</t>
  </si>
  <si>
    <t>Меню - раскладка на понедельник НКД (9а)</t>
  </si>
  <si>
    <t>Меню - раскладка на среду НКД (9а)</t>
  </si>
  <si>
    <t>Меню - раскладка на четверг НКД (9а)</t>
  </si>
  <si>
    <t>Меню - раскладка на пятница НКД (9а)</t>
  </si>
  <si>
    <t>Меню - раскладка на субботу НКД (9а)</t>
  </si>
  <si>
    <t>Меню - раскладка на воскресенье НКД (9а)</t>
  </si>
  <si>
    <t>Фрикаделька мясная  паровая</t>
  </si>
  <si>
    <t>Картофель отвар с раст маслом</t>
  </si>
  <si>
    <t>дефицит (-)избыток (+)</t>
  </si>
  <si>
    <t>за неделю</t>
  </si>
  <si>
    <t>шиповник</t>
  </si>
  <si>
    <t>чай</t>
  </si>
  <si>
    <t>сок</t>
  </si>
  <si>
    <t>с/фрукты</t>
  </si>
  <si>
    <t>хлеб пшеничный</t>
  </si>
  <si>
    <t>молоко</t>
  </si>
  <si>
    <t>сахар</t>
  </si>
  <si>
    <t>яйцо</t>
  </si>
  <si>
    <t>мука</t>
  </si>
  <si>
    <t>говядина</t>
  </si>
  <si>
    <t>птица</t>
  </si>
  <si>
    <t>колбасные изд</t>
  </si>
  <si>
    <t xml:space="preserve">рыба </t>
  </si>
  <si>
    <t>творог</t>
  </si>
  <si>
    <t>сыр</t>
  </si>
  <si>
    <t>сметана</t>
  </si>
  <si>
    <t>соль</t>
  </si>
  <si>
    <t>томат паста</t>
  </si>
  <si>
    <t>яблоки</t>
  </si>
  <si>
    <t>лук</t>
  </si>
  <si>
    <t>капуста</t>
  </si>
  <si>
    <t>морковь</t>
  </si>
  <si>
    <t xml:space="preserve">свекла </t>
  </si>
  <si>
    <t>картофель</t>
  </si>
  <si>
    <t>горох</t>
  </si>
  <si>
    <t>"______________" 2017 г.</t>
  </si>
  <si>
    <t>Понедельник-8день</t>
  </si>
  <si>
    <t>Вторник-9день</t>
  </si>
  <si>
    <t>Среда-10день</t>
  </si>
  <si>
    <t>Четверг-11день</t>
  </si>
  <si>
    <t>Пятница-12день</t>
  </si>
  <si>
    <t>Суббота-13день</t>
  </si>
  <si>
    <t>Воскресенье-14день</t>
  </si>
  <si>
    <t>Сок</t>
  </si>
  <si>
    <t>Яблоко</t>
  </si>
  <si>
    <t>Щи св вегет со сметаной без картофеля</t>
  </si>
  <si>
    <t>Сосиски отварные</t>
  </si>
  <si>
    <t>Брощ вегетарианский со сметаной без картофеля</t>
  </si>
  <si>
    <t>Пудинг печеночный</t>
  </si>
  <si>
    <t>Кефир</t>
  </si>
  <si>
    <t>Котлета мясная паровая</t>
  </si>
  <si>
    <t xml:space="preserve">ИТОГО </t>
  </si>
  <si>
    <t>Свекольник вегетарианский со сметаной без картофеля</t>
  </si>
  <si>
    <t>Рыба отварная</t>
  </si>
  <si>
    <t>Суп рыбный с перловой крупой без картофеля</t>
  </si>
  <si>
    <t>Котлета рыбная паровая</t>
  </si>
  <si>
    <t>Каша перловая со сливочным маслом</t>
  </si>
  <si>
    <t>Морковное пюре в мол соусе</t>
  </si>
  <si>
    <t>Запеканка творожная с морковью без сахара+бс</t>
  </si>
  <si>
    <t>Каша гречневая  со сливоч маслом</t>
  </si>
  <si>
    <t>Каша гречневая молочная без сахара+БС</t>
  </si>
  <si>
    <t>каша пшенная мол без сахара+бс</t>
  </si>
  <si>
    <t>Каша геркулесовая без сахара+БС</t>
  </si>
  <si>
    <t>отвар шиповн без сах+вмк</t>
  </si>
  <si>
    <t>кофейный напиток с мол без сах</t>
  </si>
  <si>
    <t>котлеты морковные зап без сах</t>
  </si>
  <si>
    <t>Кабачки припущ с овощами</t>
  </si>
  <si>
    <t>винегрет овощной без картоф</t>
  </si>
  <si>
    <t>Рагу овощное с вареным мясом без картоф</t>
  </si>
  <si>
    <t xml:space="preserve">Омлет натуральный паровой </t>
  </si>
  <si>
    <t>7-дн м. диет оптим. состава. Тутельян, Пузин,2010г. карточка №4.3</t>
  </si>
  <si>
    <t>7-дн м. диет оптим. состава.Тутельян, Пузин,2010г.карточка №4.3</t>
  </si>
  <si>
    <t>7-дн м. диет оптим. состава.      Тутельян, Пузин,2014г.                 карточка №10.4</t>
  </si>
  <si>
    <t>7-дн м. диет оптим. состава.Тутельян, Пузин,2014г. карточка №10.4</t>
  </si>
  <si>
    <t>7-дн м. диет оптим. составаТутельян, Пузин,2014г. карточка №10.4</t>
  </si>
  <si>
    <t>7-дн м. диет оптим. состава.Тутельян, Пузин,2014г карточка №10.4</t>
  </si>
  <si>
    <t>7-дн м. диет оптим. состава.      Тутельян, Пузин,2014г.                 карточка №11.24</t>
  </si>
  <si>
    <t>7-дн м. диет оптим. состава.Тутельян, Пузин,2014г.карточка №11.24</t>
  </si>
  <si>
    <t>7-дн м. диет оптим. состава.Тутельян, Пузин,2014г.карточка №5.10</t>
  </si>
  <si>
    <t>7-дн м. диет оптим. состава.Тутельян, Пузин,2014гкарточка №5.10</t>
  </si>
  <si>
    <t>7-дн м. диет оптим. состава.      Тутельян, Пузин,2010г.                 карточка № 5.18</t>
  </si>
  <si>
    <t>"Лечебное питание Преображенская Э.Н.,2002г. карточка №201</t>
  </si>
  <si>
    <t>Бифштекс рубленный запеч</t>
  </si>
  <si>
    <t>Компот из сух/фр без сах+ВМК</t>
  </si>
  <si>
    <t>7-дн м. диет оптим. состава.Тутельян, Пузин,2010г. карточка №6,32б</t>
  </si>
  <si>
    <t>7-дн м. диет оптим. состава.Тутельян, Пузин,2010г. карточка №7,57+2,1</t>
  </si>
  <si>
    <t>7-дн м. диет оптим. состава.Тутельян, Пузин,2010г. карточка №1,21</t>
  </si>
  <si>
    <t>7-дн м. диет оптим. состава.Тутельян, Пузин,2010г. карточка №6,2</t>
  </si>
  <si>
    <t>7-дн м. диет оптим. составаТутельян, Пузин,2010г.карточка №1,14</t>
  </si>
  <si>
    <t>"Лечебное питание Преображенская Э.Н.,2002г. К-р №260</t>
  </si>
  <si>
    <t>7-дн м. диет оптим. составаТутельян, Пузин,2010г.к-р №7,44</t>
  </si>
  <si>
    <t>7-дн м. диет оптим. состава.Тутельян, Пузин,2014г.к-р №5.10</t>
  </si>
  <si>
    <t>7-дн м. диет оптим. состава.Тутельян, Пузин,2014г.к-р №2,26</t>
  </si>
  <si>
    <t>7-дн м. диет оптим. состава.Тутельян, Пузин,2010г. К-р №11,1</t>
  </si>
  <si>
    <t>7-дн м. диет оптим. составаТутельян, Пузин,2008г.к-р №10,11</t>
  </si>
  <si>
    <t>7-дн м. диет оптим. состава.Тутельян, Пузин,2008г. К-р №10,20</t>
  </si>
  <si>
    <t>7-дн м. диет оптим. составаТутельян, Пузин,2014г.к-р №6,11</t>
  </si>
  <si>
    <t>7-дн м. диет оптим. составаТутельян, Пузин,2010г.к-р №8,2</t>
  </si>
  <si>
    <t>7-дн м. диет оптим. составаТутельян, Пузин,2010г.к-р №3,3</t>
  </si>
  <si>
    <t>7-дн м. диет оптим. состава.Тутельян, Пузин,2010г.к-р №7,30а</t>
  </si>
  <si>
    <t>7-дн м. диет оптим. состава.Тутельян, Пузин,2014г.к-р №10.4</t>
  </si>
  <si>
    <t>7-дн м. диет оптим. состава.Тутельян, Пузин,2014г.к-р №2,1</t>
  </si>
  <si>
    <t>7-дн м. диет оптим. составаТутельян, Пузин,2010г.к-р №5,4а</t>
  </si>
  <si>
    <t>7-дн м. диет оптим. состава.Тутельян, Пузин,2010г. К-р №5,3а</t>
  </si>
  <si>
    <t>Запеканка творожная  без сахара+бс</t>
  </si>
  <si>
    <t>7-дн м. диет оптим. состава.Тутельян, Пузин,2010г. К-р №7,40</t>
  </si>
  <si>
    <t>"Лечебное питание Преображенская Э.Н.,2002г. К-р №161</t>
  </si>
  <si>
    <t>7-дн м. диет оптим. состава.Тутельян, Пузин,2010г. карточка №2,13</t>
  </si>
  <si>
    <t>фрикадельки мясн пар сл /м</t>
  </si>
  <si>
    <t>7-дн м. диет оптим. составаТутельян, Пузин,2010г.к-р №1,17</t>
  </si>
  <si>
    <t>7-дн м. диет оптим. состава.Тутельян, Пузин,2010г к-р № 5.18</t>
  </si>
  <si>
    <t>7-дн м. диет оптим. состава.Тутельян, Пузин,2008к-р №6,19</t>
  </si>
  <si>
    <t>7-дн м. диет оптим. состава.Тутельян, Пузин,2010 к-р №3,26</t>
  </si>
  <si>
    <t>7-дн м. диет оптим. составаТутельян, Пузин,2014г.к-р №2,7</t>
  </si>
  <si>
    <t>кура отв</t>
  </si>
  <si>
    <t>7-дн м. диет оптим. состава.Тутельян, Пузин,2008г. К-р №11,20</t>
  </si>
  <si>
    <t>7-дн м. диет оптим. составаТутельян, Пузин,2010г.к-р №2,14</t>
  </si>
  <si>
    <t>7-дн м. диет оптим. состава.Тутельян, Пузин,2010г. К-р №6,16</t>
  </si>
  <si>
    <t>7-дн м. диет оптим. состава.Тутельян, Пузин,2010г. К-р №1,25</t>
  </si>
  <si>
    <t>7-дн м. диет оптим. состава.Тутельян, Пузин,2010г. К-р №7,55+2,1</t>
  </si>
  <si>
    <t>Овощи туш под смет соусом с мясом</t>
  </si>
  <si>
    <t>7-дн м. диет оптим. составТутельян, Пузин,2014г. К-р №5.10</t>
  </si>
  <si>
    <t>7-дн м. диет оптим. состава.Тутельян, Пузин,2010г. карточка №7,54</t>
  </si>
  <si>
    <t xml:space="preserve">Овощное рагу туш без картофеля </t>
  </si>
  <si>
    <t>7-дн м. диет оптим. состава.      Тутельян, Пузин,2010г.                 карточка № 2,20</t>
  </si>
  <si>
    <t>Рулет мясной, фарширов омлетом</t>
  </si>
  <si>
    <t>"Лечебное питание Преображенская Э.Н.,2002г. К-р №201</t>
  </si>
  <si>
    <t>7-дн м. диет оптим. состава.Тутельян, Пузин,2010г. К-р №7,24</t>
  </si>
  <si>
    <t>7-дн м. диет оптим. состава.Тутельян, Пузин,2010г. К-р № 5.18</t>
  </si>
  <si>
    <t>лето</t>
  </si>
  <si>
    <t xml:space="preserve">Суп вег из сборных овощей со сметаной 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</si>
  <si>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</si>
  <si>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</si>
  <si>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Лечебное питание ( в таблицах и схемах) Э.Н. Преображенская 2002 г.</t>
  </si>
  <si>
    <t>Свекольное пюре</t>
  </si>
  <si>
    <t>Отвар шиповн без сах+вмк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</si>
</sst>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8" xfId="0" applyFont="1" applyBorder="1"/>
    <xf numFmtId="0" fontId="8" fillId="0" borderId="19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0" borderId="12" xfId="0" applyNumberFormat="1" applyFont="1" applyBorder="1"/>
    <xf numFmtId="2" fontId="17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28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topLeftCell="A28" zoomScaleNormal="100" workbookViewId="0">
      <selection activeCell="F22" sqref="F22:I22"/>
    </sheetView>
  </sheetViews>
  <sheetFormatPr defaultColWidth="9.140625" defaultRowHeight="15" x14ac:dyDescent="0.25"/>
  <cols>
    <col min="1" max="1" width="16.28515625" customWidth="1"/>
    <col min="4" max="4" width="6.42578125" customWidth="1"/>
    <col min="5" max="5" width="8.42578125" customWidth="1"/>
    <col min="6" max="6" width="8.28515625" customWidth="1"/>
    <col min="7" max="7" width="8" customWidth="1"/>
    <col min="8" max="8" width="10.5703125" customWidth="1"/>
    <col min="9" max="9" width="9.8554687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153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7.25" customHeight="1" x14ac:dyDescent="0.25">
      <c r="A5" s="47" t="s">
        <v>201</v>
      </c>
      <c r="B5" s="64" t="s">
        <v>179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4.25" customHeight="1" x14ac:dyDescent="0.25">
      <c r="A6" s="47" t="s">
        <v>187</v>
      </c>
      <c r="B6" s="77" t="s">
        <v>186</v>
      </c>
      <c r="C6" s="78"/>
      <c r="D6" s="79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18.75" customHeight="1" x14ac:dyDescent="0.25">
      <c r="A7" s="50">
        <v>11.1</v>
      </c>
      <c r="B7" s="65" t="s">
        <v>96</v>
      </c>
      <c r="C7" s="66"/>
      <c r="D7" s="67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18.630000000000003</v>
      </c>
      <c r="G8" s="36">
        <f>SUM(G5:G7)</f>
        <v>17.899999999999999</v>
      </c>
      <c r="H8" s="36">
        <f>SUM(H5:H7)</f>
        <v>39.630000000000003</v>
      </c>
      <c r="I8" s="36">
        <f>SUM(I5:I7)</f>
        <v>399.78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14.1" customHeight="1" x14ac:dyDescent="0.25">
      <c r="A10" s="2"/>
      <c r="B10" s="80"/>
      <c r="C10" s="81"/>
      <c r="D10" s="82"/>
      <c r="E10" s="2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5" customHeight="1" x14ac:dyDescent="0.25">
      <c r="A13" s="47" t="s">
        <v>203</v>
      </c>
      <c r="B13" s="64" t="s">
        <v>162</v>
      </c>
      <c r="C13" s="64"/>
      <c r="D13" s="64"/>
      <c r="E13" s="2">
        <v>510</v>
      </c>
      <c r="F13" s="19">
        <v>3.32</v>
      </c>
      <c r="G13" s="19">
        <v>7.19</v>
      </c>
      <c r="H13" s="19">
        <v>9.44</v>
      </c>
      <c r="I13" s="19">
        <v>117.88</v>
      </c>
    </row>
    <row r="14" spans="1:9" ht="45" customHeight="1" x14ac:dyDescent="0.25">
      <c r="A14" s="47" t="s">
        <v>202</v>
      </c>
      <c r="B14" s="80" t="s">
        <v>185</v>
      </c>
      <c r="C14" s="81"/>
      <c r="D14" s="82"/>
      <c r="E14" s="2">
        <v>200</v>
      </c>
      <c r="F14" s="19">
        <v>20.11</v>
      </c>
      <c r="G14" s="19">
        <v>25.47</v>
      </c>
      <c r="H14" s="19">
        <v>9.5299999999999994</v>
      </c>
      <c r="I14" s="19">
        <v>335.81</v>
      </c>
    </row>
    <row r="15" spans="1:9" ht="44.25" customHeight="1" x14ac:dyDescent="0.25">
      <c r="A15" s="47" t="s">
        <v>210</v>
      </c>
      <c r="B15" s="57" t="s">
        <v>200</v>
      </c>
      <c r="C15" s="58"/>
      <c r="D15" s="59"/>
      <c r="E15" s="2">
        <v>200</v>
      </c>
      <c r="F15" s="19">
        <v>0.64</v>
      </c>
      <c r="G15" s="19">
        <v>0</v>
      </c>
      <c r="H15" s="19">
        <v>26.7</v>
      </c>
      <c r="I15" s="19">
        <v>110.2</v>
      </c>
    </row>
    <row r="16" spans="1:9" ht="14.1" customHeight="1" x14ac:dyDescent="0.25">
      <c r="A16" s="2"/>
      <c r="B16" s="60" t="s">
        <v>14</v>
      </c>
      <c r="C16" s="61"/>
      <c r="D16" s="62"/>
      <c r="E16" s="2"/>
      <c r="F16" s="36">
        <f>SUM(F13:F15)</f>
        <v>24.07</v>
      </c>
      <c r="G16" s="36">
        <f>SUM(G13:G15)</f>
        <v>32.659999999999997</v>
      </c>
      <c r="H16" s="36">
        <f>SUM(H13:H15)</f>
        <v>45.67</v>
      </c>
      <c r="I16" s="36">
        <f>SUM(I13:I15)</f>
        <v>563.89</v>
      </c>
    </row>
    <row r="17" spans="1:9" ht="14.1" customHeight="1" x14ac:dyDescent="0.25">
      <c r="A17" s="2"/>
      <c r="B17" s="54" t="s">
        <v>15</v>
      </c>
      <c r="C17" s="55"/>
      <c r="D17" s="56"/>
      <c r="E17" s="2"/>
      <c r="F17" s="19"/>
      <c r="G17" s="19"/>
      <c r="H17" s="19"/>
      <c r="I17" s="19"/>
    </row>
    <row r="18" spans="1:9" ht="47.25" customHeight="1" x14ac:dyDescent="0.25">
      <c r="A18" s="47" t="s">
        <v>193</v>
      </c>
      <c r="B18" s="57" t="s">
        <v>160</v>
      </c>
      <c r="C18" s="58"/>
      <c r="D18" s="59"/>
      <c r="E18" s="2">
        <v>230</v>
      </c>
      <c r="F18" s="19">
        <v>1.1499999999999999</v>
      </c>
      <c r="G18" s="19">
        <v>0.23</v>
      </c>
      <c r="H18" s="19">
        <v>23.23</v>
      </c>
      <c r="I18" s="19">
        <v>105.8</v>
      </c>
    </row>
    <row r="19" spans="1:9" ht="44.25" customHeight="1" x14ac:dyDescent="0.25">
      <c r="A19" s="47" t="s">
        <v>190</v>
      </c>
      <c r="B19" s="73" t="s">
        <v>161</v>
      </c>
      <c r="C19" s="74"/>
      <c r="D19" s="75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0" t="s">
        <v>17</v>
      </c>
      <c r="C20" s="61"/>
      <c r="D20" s="62"/>
      <c r="E20" s="2"/>
      <c r="F20" s="36">
        <f>SUM(F18:F19)</f>
        <v>1.75</v>
      </c>
      <c r="G20" s="36">
        <f t="shared" ref="G20:I20" si="0">SUM(G18:G19)</f>
        <v>0.83</v>
      </c>
      <c r="H20" s="36">
        <f t="shared" si="0"/>
        <v>37.93</v>
      </c>
      <c r="I20" s="36">
        <f t="shared" si="0"/>
        <v>176.3</v>
      </c>
    </row>
    <row r="21" spans="1:9" ht="14.1" customHeight="1" x14ac:dyDescent="0.25">
      <c r="A21" s="2"/>
      <c r="B21" s="54" t="s">
        <v>18</v>
      </c>
      <c r="C21" s="55"/>
      <c r="D21" s="56"/>
      <c r="E21" s="2"/>
      <c r="F21" s="19"/>
      <c r="G21" s="19"/>
      <c r="H21" s="19"/>
      <c r="I21" s="19"/>
    </row>
    <row r="22" spans="1:9" ht="45" customHeight="1" x14ac:dyDescent="0.25">
      <c r="A22" s="47" t="s">
        <v>198</v>
      </c>
      <c r="B22" s="64" t="s">
        <v>199</v>
      </c>
      <c r="C22" s="64"/>
      <c r="D22" s="64"/>
      <c r="E22" s="2">
        <v>70</v>
      </c>
      <c r="F22" s="19">
        <v>16.2</v>
      </c>
      <c r="G22" s="19">
        <v>7.94</v>
      </c>
      <c r="H22" s="19">
        <v>0</v>
      </c>
      <c r="I22" s="19">
        <v>136.26</v>
      </c>
    </row>
    <row r="23" spans="1:9" ht="44.25" customHeight="1" x14ac:dyDescent="0.25">
      <c r="A23" s="47" t="s">
        <v>204</v>
      </c>
      <c r="B23" s="57" t="s">
        <v>176</v>
      </c>
      <c r="C23" s="58"/>
      <c r="D23" s="59"/>
      <c r="E23" s="2">
        <v>205</v>
      </c>
      <c r="F23" s="19">
        <v>6.3</v>
      </c>
      <c r="G23" s="19">
        <v>5.75</v>
      </c>
      <c r="H23" s="19">
        <v>31.05</v>
      </c>
      <c r="I23" s="19">
        <v>201.25</v>
      </c>
    </row>
    <row r="24" spans="1:9" ht="25.5" customHeight="1" x14ac:dyDescent="0.25">
      <c r="A24" s="50">
        <v>11.1</v>
      </c>
      <c r="B24" s="64" t="s">
        <v>96</v>
      </c>
      <c r="C24" s="64"/>
      <c r="D24" s="64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0" t="s">
        <v>19</v>
      </c>
      <c r="C25" s="61"/>
      <c r="D25" s="62"/>
      <c r="E25" s="2"/>
      <c r="F25" s="6">
        <f>SUM(F22:F24)</f>
        <v>22.5</v>
      </c>
      <c r="G25" s="6">
        <f>SUM(G22:G24)</f>
        <v>13.690000000000001</v>
      </c>
      <c r="H25" s="6">
        <f>SUM(H22:H24)</f>
        <v>31.05</v>
      </c>
      <c r="I25" s="6">
        <f>SUM(I22:I24)</f>
        <v>337.51</v>
      </c>
    </row>
    <row r="26" spans="1:9" ht="14.1" customHeight="1" x14ac:dyDescent="0.25">
      <c r="A26" s="2"/>
      <c r="B26" s="54" t="s">
        <v>20</v>
      </c>
      <c r="C26" s="55"/>
      <c r="D26" s="56"/>
      <c r="E26" s="2"/>
      <c r="F26" s="5"/>
      <c r="G26" s="5"/>
      <c r="H26" s="5"/>
      <c r="I26" s="5"/>
    </row>
    <row r="27" spans="1:9" ht="14.25" customHeight="1" x14ac:dyDescent="0.25">
      <c r="A27" s="2"/>
      <c r="B27" s="57"/>
      <c r="C27" s="58"/>
      <c r="D27" s="59"/>
      <c r="E27" s="2"/>
      <c r="F27" s="5"/>
      <c r="G27" s="5"/>
      <c r="H27" s="5"/>
      <c r="I27" s="5"/>
    </row>
    <row r="28" spans="1:9" ht="14.1" customHeight="1" x14ac:dyDescent="0.25">
      <c r="A28" s="2"/>
      <c r="B28" s="60" t="s">
        <v>101</v>
      </c>
      <c r="C28" s="61"/>
      <c r="D28" s="62"/>
      <c r="E28" s="2"/>
      <c r="F28" s="6">
        <f>SUM(F27:F27)</f>
        <v>0</v>
      </c>
      <c r="G28" s="6">
        <f>SUM(G27:G27)</f>
        <v>0</v>
      </c>
      <c r="H28" s="6">
        <f>SUM(H27:H27)</f>
        <v>0</v>
      </c>
      <c r="I28" s="6">
        <f>SUM(I27:I27)</f>
        <v>0</v>
      </c>
    </row>
    <row r="29" spans="1:9" ht="14.1" customHeight="1" x14ac:dyDescent="0.25">
      <c r="A29" s="2"/>
      <c r="B29" s="54" t="s">
        <v>107</v>
      </c>
      <c r="C29" s="55"/>
      <c r="D29" s="56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72" t="s">
        <v>98</v>
      </c>
      <c r="C30" s="72"/>
      <c r="D30" s="72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69" t="s">
        <v>108</v>
      </c>
      <c r="C31" s="70"/>
      <c r="D31" s="71"/>
      <c r="E31" s="18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0" t="s">
        <v>21</v>
      </c>
      <c r="C32" s="61"/>
      <c r="D32" s="62"/>
      <c r="E32" s="2"/>
      <c r="F32" s="36">
        <f>F8+F11+F16+F20+F25+F28+F31</f>
        <v>73.55</v>
      </c>
      <c r="G32" s="36">
        <f>G8+G11+G16+G20+G25+G28+G31</f>
        <v>66.28</v>
      </c>
      <c r="H32" s="36">
        <f>H8+H11+H16+H20+H25+H28+H31</f>
        <v>187.68000000000004</v>
      </c>
      <c r="I32" s="36">
        <f>I8+I11+I16+I20+I25+I28+I31</f>
        <v>1651.48</v>
      </c>
    </row>
    <row r="33" spans="1:9" x14ac:dyDescent="0.25">
      <c r="A33" s="1"/>
      <c r="B33" s="53"/>
      <c r="C33" s="53"/>
      <c r="D33" s="53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G1:I1"/>
    <mergeCell ref="H2:H3"/>
    <mergeCell ref="I2:I3"/>
    <mergeCell ref="F2:F3"/>
    <mergeCell ref="B27:D27"/>
    <mergeCell ref="G2:G3"/>
    <mergeCell ref="B5:D5"/>
    <mergeCell ref="B6:D6"/>
    <mergeCell ref="B8:D8"/>
    <mergeCell ref="B21:D21"/>
    <mergeCell ref="B22:D22"/>
    <mergeCell ref="B23:D23"/>
    <mergeCell ref="B24:D24"/>
    <mergeCell ref="B25:D25"/>
    <mergeCell ref="B14:D14"/>
    <mergeCell ref="B10:D10"/>
    <mergeCell ref="A2:A3"/>
    <mergeCell ref="B2:D3"/>
    <mergeCell ref="E2:E3"/>
    <mergeCell ref="B31:D31"/>
    <mergeCell ref="B30:D30"/>
    <mergeCell ref="B28:D28"/>
    <mergeCell ref="B29:D29"/>
    <mergeCell ref="B19:D19"/>
    <mergeCell ref="B9:D9"/>
    <mergeCell ref="B33:D33"/>
    <mergeCell ref="B4:D4"/>
    <mergeCell ref="B15:D15"/>
    <mergeCell ref="B16:D16"/>
    <mergeCell ref="B17:D17"/>
    <mergeCell ref="B18:D18"/>
    <mergeCell ref="B20:D20"/>
    <mergeCell ref="B11:D11"/>
    <mergeCell ref="B12:D12"/>
    <mergeCell ref="B13:D13"/>
    <mergeCell ref="B26:D26"/>
    <mergeCell ref="B32:D32"/>
    <mergeCell ref="B7:D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 ВАРИАНТА  ДИЕТЫ С ПОНИЖЕННОЙ КАЛОРИЙНОСТЬЮ                    (ОВДД)-9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view="pageLayout" zoomScale="80" zoomScaleNormal="100" zoomScalePageLayoutView="80" workbookViewId="0">
      <selection activeCell="AH31" sqref="AH31"/>
    </sheetView>
  </sheetViews>
  <sheetFormatPr defaultColWidth="9.140625" defaultRowHeight="11.25" x14ac:dyDescent="0.2"/>
  <cols>
    <col min="1" max="2" width="9.140625" style="20" customWidth="1"/>
    <col min="3" max="3" width="9.28515625" style="20" customWidth="1"/>
    <col min="4" max="4" width="5.28515625" style="20" customWidth="1"/>
    <col min="5" max="29" width="3" style="20" customWidth="1"/>
    <col min="30" max="30" width="3.7109375" style="20" customWidth="1"/>
    <col min="31" max="33" width="3" style="20" customWidth="1"/>
    <col min="34" max="34" width="3.28515625" style="20" customWidth="1"/>
    <col min="35" max="35" width="5.7109375" style="20" customWidth="1"/>
    <col min="36" max="16384" width="9.140625" style="20"/>
  </cols>
  <sheetData>
    <row r="1" spans="1:35" ht="10.5" customHeight="1" x14ac:dyDescent="0.2">
      <c r="A1" s="136" t="s">
        <v>117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131</v>
      </c>
      <c r="G2" s="134" t="s">
        <v>112</v>
      </c>
      <c r="H2" s="134" t="s">
        <v>113</v>
      </c>
      <c r="I2" s="134" t="s">
        <v>132</v>
      </c>
      <c r="J2" s="134" t="s">
        <v>133</v>
      </c>
      <c r="K2" s="134" t="s">
        <v>134</v>
      </c>
      <c r="L2" s="134" t="s">
        <v>136</v>
      </c>
      <c r="M2" s="134" t="s">
        <v>137</v>
      </c>
      <c r="N2" s="134" t="s">
        <v>138</v>
      </c>
      <c r="O2" s="134" t="s">
        <v>139</v>
      </c>
      <c r="P2" s="134" t="s">
        <v>140</v>
      </c>
      <c r="Q2" s="134" t="s">
        <v>141</v>
      </c>
      <c r="R2" s="134" t="s">
        <v>142</v>
      </c>
      <c r="S2" s="134"/>
      <c r="T2" s="134" t="s">
        <v>151</v>
      </c>
      <c r="U2" s="134" t="s">
        <v>150</v>
      </c>
      <c r="V2" s="134" t="s">
        <v>149</v>
      </c>
      <c r="W2" s="134" t="s">
        <v>148</v>
      </c>
      <c r="X2" s="134" t="s">
        <v>147</v>
      </c>
      <c r="Y2" s="134" t="s">
        <v>146</v>
      </c>
      <c r="Z2" s="134"/>
      <c r="AA2" s="134" t="s">
        <v>145</v>
      </c>
      <c r="AB2" s="134" t="s">
        <v>135</v>
      </c>
      <c r="AC2" s="134" t="s">
        <v>130</v>
      </c>
      <c r="AD2" s="134" t="s">
        <v>129</v>
      </c>
      <c r="AE2" s="134" t="s">
        <v>144</v>
      </c>
      <c r="AF2" s="134" t="s">
        <v>127</v>
      </c>
      <c r="AG2" s="134" t="s">
        <v>128</v>
      </c>
      <c r="AH2" s="134" t="s">
        <v>143</v>
      </c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2.75" customHeight="1" x14ac:dyDescent="0.2">
      <c r="A8" s="87" t="s">
        <v>123</v>
      </c>
      <c r="B8" s="88"/>
      <c r="C8" s="89"/>
      <c r="D8" s="23">
        <v>2.12</v>
      </c>
      <c r="E8" s="23"/>
      <c r="F8" s="23">
        <v>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v>50</v>
      </c>
    </row>
    <row r="9" spans="1:35" ht="12.75" customHeight="1" x14ac:dyDescent="0.2">
      <c r="A9" s="64" t="s">
        <v>100</v>
      </c>
      <c r="B9" s="64"/>
      <c r="C9" s="64"/>
      <c r="D9" s="23">
        <v>8.1999999999999993</v>
      </c>
      <c r="E9" s="23"/>
      <c r="F9" s="23"/>
      <c r="G9" s="23"/>
      <c r="H9" s="23">
        <v>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42">
        <v>0.5</v>
      </c>
      <c r="AI9" s="24">
        <v>135</v>
      </c>
    </row>
    <row r="10" spans="1:35" ht="12.75" x14ac:dyDescent="0.2">
      <c r="A10" s="64" t="s">
        <v>70</v>
      </c>
      <c r="B10" s="64"/>
      <c r="C10" s="64"/>
      <c r="D10" s="23">
        <v>11.2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1</v>
      </c>
      <c r="AH10" s="23"/>
      <c r="AI10" s="24">
        <v>200</v>
      </c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2" thickBot="1" x14ac:dyDescent="0.25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x14ac:dyDescent="0.2">
      <c r="A14" s="122" t="s">
        <v>115</v>
      </c>
      <c r="B14" s="123"/>
      <c r="C14" s="12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35" ht="12.75" customHeight="1" x14ac:dyDescent="0.2">
      <c r="A15" s="80" t="s">
        <v>94</v>
      </c>
      <c r="B15" s="81"/>
      <c r="C15" s="82"/>
      <c r="D15" s="23">
        <v>11.16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>
        <v>200</v>
      </c>
      <c r="AE15" s="23"/>
      <c r="AF15" s="23"/>
      <c r="AG15" s="23"/>
      <c r="AH15" s="23"/>
      <c r="AI15" s="24">
        <v>200</v>
      </c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2" thickBot="1" x14ac:dyDescent="0.25">
      <c r="A17" s="132"/>
      <c r="B17" s="133"/>
      <c r="C17" s="13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</row>
    <row r="18" spans="1:35" x14ac:dyDescent="0.2">
      <c r="A18" s="122" t="s">
        <v>12</v>
      </c>
      <c r="B18" s="123"/>
      <c r="C18" s="12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1:35" x14ac:dyDescent="0.2">
      <c r="A19" s="120"/>
      <c r="B19" s="121"/>
      <c r="C19" s="1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</row>
    <row r="20" spans="1:35" ht="12.75" customHeight="1" x14ac:dyDescent="0.2">
      <c r="A20" s="64" t="s">
        <v>104</v>
      </c>
      <c r="B20" s="64"/>
      <c r="C20" s="64"/>
      <c r="D20" s="23">
        <v>1.7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2">
        <v>0.5</v>
      </c>
      <c r="AI20" s="24">
        <v>300</v>
      </c>
    </row>
    <row r="21" spans="1:35" ht="12.75" customHeight="1" x14ac:dyDescent="0.2">
      <c r="A21" s="80" t="s">
        <v>99</v>
      </c>
      <c r="B21" s="81"/>
      <c r="C21" s="82"/>
      <c r="D21" s="23">
        <v>2.1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2">
        <v>0.5</v>
      </c>
      <c r="AI21" s="24">
        <v>50</v>
      </c>
    </row>
    <row r="22" spans="1:35" ht="12.75" customHeight="1" x14ac:dyDescent="0.2">
      <c r="A22" s="72" t="s">
        <v>93</v>
      </c>
      <c r="B22" s="72"/>
      <c r="C22" s="72"/>
      <c r="D22" s="23">
        <v>7.22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 t="s">
        <v>103</v>
      </c>
    </row>
    <row r="23" spans="1:35" ht="12.75" customHeight="1" x14ac:dyDescent="0.2">
      <c r="A23" s="57" t="s">
        <v>95</v>
      </c>
      <c r="B23" s="58"/>
      <c r="C23" s="59"/>
      <c r="D23" s="23">
        <v>11.2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20</v>
      </c>
      <c r="AD23" s="23"/>
      <c r="AE23" s="23"/>
      <c r="AF23" s="23"/>
      <c r="AG23" s="23"/>
      <c r="AH23" s="23"/>
      <c r="AI23" s="24">
        <v>200</v>
      </c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2" thickBot="1" x14ac:dyDescent="0.25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2" t="s">
        <v>15</v>
      </c>
      <c r="B27" s="123"/>
      <c r="C27" s="12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</row>
    <row r="28" spans="1:35" ht="12.75" customHeight="1" x14ac:dyDescent="0.2">
      <c r="A28" s="57" t="s">
        <v>16</v>
      </c>
      <c r="B28" s="58"/>
      <c r="C28" s="59"/>
      <c r="D28" s="23" t="s">
        <v>92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15</v>
      </c>
      <c r="AG28" s="23"/>
      <c r="AH28" s="23"/>
      <c r="AI28" s="24">
        <v>200</v>
      </c>
    </row>
    <row r="29" spans="1:35" ht="13.5" customHeight="1" thickBot="1" x14ac:dyDescent="0.25">
      <c r="A29" s="124" t="s">
        <v>105</v>
      </c>
      <c r="B29" s="125"/>
      <c r="C29" s="126"/>
      <c r="D29" s="25">
        <v>10.1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>
        <v>150</v>
      </c>
    </row>
    <row r="30" spans="1:35" ht="12.75" customHeight="1" x14ac:dyDescent="0.2">
      <c r="A30" s="127" t="s">
        <v>18</v>
      </c>
      <c r="B30" s="128"/>
      <c r="C30" s="12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2.75" customHeight="1" x14ac:dyDescent="0.2">
      <c r="A31" s="65" t="s">
        <v>124</v>
      </c>
      <c r="B31" s="66"/>
      <c r="C31" s="6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42">
        <v>0.5</v>
      </c>
      <c r="AI31" s="24"/>
    </row>
    <row r="32" spans="1:35" ht="12.75" customHeight="1" x14ac:dyDescent="0.2">
      <c r="A32" s="57" t="s">
        <v>106</v>
      </c>
      <c r="B32" s="58"/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2.75" x14ac:dyDescent="0.2">
      <c r="A33" s="64" t="s">
        <v>70</v>
      </c>
      <c r="B33" s="64"/>
      <c r="C33" s="6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2" thickBot="1" x14ac:dyDescent="0.25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2" t="s">
        <v>20</v>
      </c>
      <c r="B37" s="123"/>
      <c r="C37" s="123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</row>
    <row r="38" spans="1:35" ht="12" thickBot="1" x14ac:dyDescent="0.25">
      <c r="A38" s="116"/>
      <c r="B38" s="117"/>
      <c r="C38" s="11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ht="12" thickBot="1" x14ac:dyDescent="0.25">
      <c r="A39" s="118" t="s">
        <v>108</v>
      </c>
      <c r="B39" s="119"/>
      <c r="C39" s="119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</row>
  </sheetData>
  <mergeCells count="67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3:C2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34:C34"/>
    <mergeCell ref="A35:C35"/>
    <mergeCell ref="A36:C36"/>
    <mergeCell ref="A37:C3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activeCell="X14" sqref="X14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2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ht="11.1" customHeight="1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1.1" customHeight="1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ht="11.1" customHeight="1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ht="11.1" customHeight="1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11.1" customHeight="1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ht="11.1" customHeight="1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1.1" customHeight="1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1.1" customHeight="1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ht="11.1" customHeight="1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ht="11.1" customHeight="1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1.1" customHeight="1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1.1" customHeight="1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ht="11.1" customHeight="1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ht="11.1" customHeight="1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ht="11.1" customHeight="1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ht="11.1" customHeight="1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ht="11.1" customHeight="1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11.1" customHeight="1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11.1" customHeight="1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1.1" customHeight="1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ht="11.1" customHeight="1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ht="11.1" customHeight="1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1.1" customHeight="1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ht="11.1" customHeight="1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1.1" customHeight="1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1.1" customHeight="1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ht="11.1" customHeight="1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11.1" customHeight="1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ht="11.1" customHeight="1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1.1" customHeight="1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ht="11.1" customHeight="1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ht="11.1" customHeight="1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ht="11.1" customHeight="1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ht="11.1" customHeight="1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1.1" customHeight="1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ht="11.1" customHeight="1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1.1" customHeight="1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view="pageLayout" topLeftCell="A25" zoomScaleNormal="100" workbookViewId="0">
      <selection activeCell="B19" sqref="B19:D19"/>
    </sheetView>
  </sheetViews>
  <sheetFormatPr defaultColWidth="9.140625" defaultRowHeight="15" x14ac:dyDescent="0.25"/>
  <cols>
    <col min="1" max="1" width="19.42578125" customWidth="1"/>
    <col min="4" max="4" width="4.85546875" customWidth="1"/>
    <col min="5" max="5" width="8.7109375" customWidth="1"/>
    <col min="6" max="6" width="8.28515625" customWidth="1"/>
    <col min="7" max="7" width="8" customWidth="1"/>
    <col min="8" max="8" width="8.85546875" customWidth="1"/>
    <col min="9" max="9" width="9.570312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154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ht="12" customHeight="1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" customHeight="1" x14ac:dyDescent="0.25">
      <c r="A5" s="47" t="s">
        <v>201</v>
      </c>
      <c r="B5" s="64" t="s">
        <v>179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37.5" customHeight="1" x14ac:dyDescent="0.25">
      <c r="A6" s="47" t="s">
        <v>209</v>
      </c>
      <c r="B6" s="65" t="s">
        <v>163</v>
      </c>
      <c r="C6" s="66"/>
      <c r="D6" s="67"/>
      <c r="E6" s="2">
        <v>50</v>
      </c>
      <c r="F6" s="19">
        <v>5.5</v>
      </c>
      <c r="G6" s="19">
        <v>11.95</v>
      </c>
      <c r="H6" s="19">
        <v>0.2</v>
      </c>
      <c r="I6" s="19">
        <v>130.5</v>
      </c>
    </row>
    <row r="7" spans="1:9" ht="38.25" customHeight="1" x14ac:dyDescent="0.25">
      <c r="A7" s="47" t="s">
        <v>232</v>
      </c>
      <c r="B7" s="64" t="s">
        <v>181</v>
      </c>
      <c r="C7" s="64"/>
      <c r="D7" s="64"/>
      <c r="E7" s="2">
        <v>200</v>
      </c>
      <c r="F7" s="19">
        <v>2.9</v>
      </c>
      <c r="G7" s="19">
        <v>3</v>
      </c>
      <c r="H7" s="19">
        <v>4.7</v>
      </c>
      <c r="I7" s="19">
        <v>58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20.95</v>
      </c>
      <c r="G8" s="36">
        <f>SUM(G5:G7)</f>
        <v>27.25</v>
      </c>
      <c r="H8" s="36">
        <f>SUM(H5:H7)</f>
        <v>42.750000000000007</v>
      </c>
      <c r="I8" s="36">
        <f>SUM(I5:I7)</f>
        <v>506.18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7.5" customHeight="1" x14ac:dyDescent="0.25">
      <c r="A10" s="2"/>
      <c r="B10" s="80"/>
      <c r="C10" s="81"/>
      <c r="D10" s="82"/>
      <c r="E10" s="2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SUM(F10)</f>
        <v>0</v>
      </c>
      <c r="G11" s="36">
        <f t="shared" ref="G11:I11" si="0">SUM(G10)</f>
        <v>0</v>
      </c>
      <c r="H11" s="36">
        <f t="shared" si="0"/>
        <v>0</v>
      </c>
      <c r="I11" s="36">
        <f t="shared" si="0"/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5.75" customHeight="1" x14ac:dyDescent="0.25">
      <c r="A13" s="47" t="s">
        <v>205</v>
      </c>
      <c r="B13" s="64" t="s">
        <v>164</v>
      </c>
      <c r="C13" s="64"/>
      <c r="D13" s="64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4.25" customHeight="1" x14ac:dyDescent="0.25">
      <c r="A14" s="47" t="s">
        <v>204</v>
      </c>
      <c r="B14" s="57" t="s">
        <v>176</v>
      </c>
      <c r="C14" s="58"/>
      <c r="D14" s="59"/>
      <c r="E14" s="2">
        <v>205</v>
      </c>
      <c r="F14" s="19">
        <v>6.3</v>
      </c>
      <c r="G14" s="19">
        <v>5.75</v>
      </c>
      <c r="H14" s="19">
        <v>31.05</v>
      </c>
      <c r="I14" s="19">
        <v>201.25</v>
      </c>
    </row>
    <row r="15" spans="1:9" ht="36.75" customHeight="1" x14ac:dyDescent="0.25">
      <c r="A15" s="47" t="s">
        <v>206</v>
      </c>
      <c r="B15" s="64" t="s">
        <v>165</v>
      </c>
      <c r="C15" s="64"/>
      <c r="D15" s="64"/>
      <c r="E15" s="2">
        <v>100</v>
      </c>
      <c r="F15" s="19">
        <v>17.350000000000001</v>
      </c>
      <c r="G15" s="19">
        <v>9.58</v>
      </c>
      <c r="H15" s="19">
        <v>5.25</v>
      </c>
      <c r="I15" s="19">
        <v>175.82</v>
      </c>
    </row>
    <row r="16" spans="1:9" ht="36" customHeight="1" x14ac:dyDescent="0.25">
      <c r="A16" s="47" t="s">
        <v>210</v>
      </c>
      <c r="B16" s="57" t="s">
        <v>200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28.700000000000003</v>
      </c>
      <c r="G17" s="36">
        <f>SUM(G13:G16)</f>
        <v>22.57</v>
      </c>
      <c r="H17" s="36">
        <f>SUM(H13:H16)</f>
        <v>78.81</v>
      </c>
      <c r="I17" s="36">
        <f>SUM(I13:I16)</f>
        <v>635.47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35.25" customHeight="1" x14ac:dyDescent="0.25">
      <c r="A19" s="47" t="s">
        <v>208</v>
      </c>
      <c r="B19" s="73" t="s">
        <v>166</v>
      </c>
      <c r="C19" s="74"/>
      <c r="D19" s="75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6.5" customHeight="1" x14ac:dyDescent="0.25">
      <c r="A20" s="47" t="s">
        <v>190</v>
      </c>
      <c r="B20" s="73" t="s">
        <v>161</v>
      </c>
      <c r="C20" s="74"/>
      <c r="D20" s="75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6.5</v>
      </c>
      <c r="G21" s="36">
        <f t="shared" ref="G21:I21" si="1">SUM(G19:G20)</f>
        <v>5.8999999999999995</v>
      </c>
      <c r="H21" s="36">
        <f t="shared" si="1"/>
        <v>22.9</v>
      </c>
      <c r="I21" s="36">
        <f t="shared" si="1"/>
        <v>175.5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36.75" customHeight="1" x14ac:dyDescent="0.25">
      <c r="A23" s="47" t="s">
        <v>207</v>
      </c>
      <c r="B23" s="57" t="s">
        <v>183</v>
      </c>
      <c r="C23" s="58"/>
      <c r="D23" s="59"/>
      <c r="E23" s="2">
        <v>140</v>
      </c>
      <c r="F23" s="19">
        <v>1.4</v>
      </c>
      <c r="G23" s="19">
        <v>5.44</v>
      </c>
      <c r="H23" s="19">
        <v>9.39</v>
      </c>
      <c r="I23" s="19">
        <v>93.37</v>
      </c>
    </row>
    <row r="24" spans="1:9" ht="37.5" customHeight="1" x14ac:dyDescent="0.25">
      <c r="A24" s="47" t="s">
        <v>233</v>
      </c>
      <c r="B24" s="64" t="s">
        <v>167</v>
      </c>
      <c r="C24" s="64"/>
      <c r="D24" s="64"/>
      <c r="E24" s="2">
        <v>100</v>
      </c>
      <c r="F24" s="19">
        <v>16.739999999999998</v>
      </c>
      <c r="G24" s="19">
        <v>7.76</v>
      </c>
      <c r="H24" s="19">
        <v>7.38</v>
      </c>
      <c r="I24" s="19">
        <v>166.41</v>
      </c>
    </row>
    <row r="25" spans="1:9" ht="18.75" customHeight="1" x14ac:dyDescent="0.25">
      <c r="A25" s="2">
        <v>66</v>
      </c>
      <c r="B25" s="64" t="s">
        <v>96</v>
      </c>
      <c r="C25" s="64"/>
      <c r="D25" s="64"/>
      <c r="E25" s="2">
        <v>200</v>
      </c>
      <c r="F25" s="5">
        <v>0</v>
      </c>
      <c r="G25" s="5">
        <v>0</v>
      </c>
      <c r="H25" s="5">
        <v>0</v>
      </c>
      <c r="I25" s="5">
        <v>0</v>
      </c>
    </row>
    <row r="26" spans="1:9" ht="14.1" customHeight="1" x14ac:dyDescent="0.25">
      <c r="A26" s="2"/>
      <c r="B26" s="60" t="s">
        <v>19</v>
      </c>
      <c r="C26" s="61"/>
      <c r="D26" s="62"/>
      <c r="E26" s="2"/>
      <c r="F26" s="6">
        <f>SUM(F23:F25)</f>
        <v>18.139999999999997</v>
      </c>
      <c r="G26" s="6">
        <f>SUM(G23:G25)</f>
        <v>13.2</v>
      </c>
      <c r="H26" s="6">
        <f>SUM(H23:H25)</f>
        <v>16.77</v>
      </c>
      <c r="I26" s="6">
        <f>SUM(I23:I25)</f>
        <v>259.77999999999997</v>
      </c>
    </row>
    <row r="27" spans="1:9" ht="14.1" customHeight="1" x14ac:dyDescent="0.25">
      <c r="A27" s="2"/>
      <c r="B27" s="54" t="s">
        <v>20</v>
      </c>
      <c r="C27" s="55"/>
      <c r="D27" s="56"/>
      <c r="E27" s="2"/>
      <c r="F27" s="5"/>
      <c r="G27" s="5"/>
      <c r="H27" s="5"/>
      <c r="I27" s="5"/>
    </row>
    <row r="28" spans="1:9" ht="7.5" customHeight="1" x14ac:dyDescent="0.25">
      <c r="A28" s="2"/>
      <c r="B28" s="57"/>
      <c r="C28" s="58"/>
      <c r="D28" s="59"/>
      <c r="E28" s="2"/>
      <c r="F28" s="5"/>
      <c r="G28" s="5"/>
      <c r="H28" s="5"/>
      <c r="I28" s="5"/>
    </row>
    <row r="29" spans="1:9" ht="14.1" customHeight="1" x14ac:dyDescent="0.25">
      <c r="A29" s="2"/>
      <c r="B29" s="60" t="s">
        <v>168</v>
      </c>
      <c r="C29" s="61"/>
      <c r="D29" s="62"/>
      <c r="E29" s="2"/>
      <c r="F29" s="6">
        <f>SUM(F27:F28)</f>
        <v>0</v>
      </c>
      <c r="G29" s="6">
        <f>SUM(G27:G28)</f>
        <v>0</v>
      </c>
      <c r="H29" s="6">
        <f>SUM(H27:H28)</f>
        <v>0</v>
      </c>
      <c r="I29" s="6">
        <f>SUM(I27:I28)</f>
        <v>0</v>
      </c>
    </row>
    <row r="30" spans="1:9" ht="14.1" customHeight="1" x14ac:dyDescent="0.25">
      <c r="A30" s="2"/>
      <c r="B30" s="54" t="s">
        <v>107</v>
      </c>
      <c r="C30" s="55"/>
      <c r="D30" s="56"/>
      <c r="E30" s="2"/>
      <c r="F30" s="6"/>
      <c r="G30" s="6"/>
      <c r="H30" s="6"/>
      <c r="I30" s="6"/>
    </row>
    <row r="31" spans="1:9" ht="14.1" customHeight="1" x14ac:dyDescent="0.25">
      <c r="A31" s="2" t="s">
        <v>97</v>
      </c>
      <c r="B31" s="72" t="s">
        <v>98</v>
      </c>
      <c r="C31" s="72"/>
      <c r="D31" s="72"/>
      <c r="E31" s="18">
        <v>100</v>
      </c>
      <c r="F31" s="5">
        <v>6.6</v>
      </c>
      <c r="G31" s="5">
        <v>1.2</v>
      </c>
      <c r="H31" s="5">
        <v>33.4</v>
      </c>
      <c r="I31" s="5">
        <v>174</v>
      </c>
    </row>
    <row r="32" spans="1:9" ht="14.1" customHeight="1" x14ac:dyDescent="0.25">
      <c r="A32" s="2"/>
      <c r="B32" s="84" t="s">
        <v>30</v>
      </c>
      <c r="C32" s="85"/>
      <c r="D32" s="86"/>
      <c r="E32" s="34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14.1" customHeight="1" x14ac:dyDescent="0.25">
      <c r="A33" s="2"/>
      <c r="B33" s="60" t="s">
        <v>21</v>
      </c>
      <c r="C33" s="61"/>
      <c r="D33" s="62"/>
      <c r="E33" s="2"/>
      <c r="F33" s="36">
        <f>F8+F11+F17+F21+F26+F29+F32</f>
        <v>80.89</v>
      </c>
      <c r="G33" s="36">
        <f>G8+G11+G17+G21+G26+G29+G32</f>
        <v>70.12</v>
      </c>
      <c r="H33" s="36">
        <f>H8+H11+H17+H21+H26+H29+H32</f>
        <v>194.63000000000002</v>
      </c>
      <c r="I33" s="36">
        <f>I8+I11+I17+I21+I26+I29+I32</f>
        <v>1750.93</v>
      </c>
    </row>
    <row r="34" spans="1:9" ht="15" customHeight="1" x14ac:dyDescent="0.25">
      <c r="A34" s="1"/>
      <c r="B34" s="83"/>
      <c r="C34" s="83"/>
      <c r="D34" s="83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</sheetData>
  <mergeCells count="39">
    <mergeCell ref="B32:D32"/>
    <mergeCell ref="B30:D30"/>
    <mergeCell ref="B8:D8"/>
    <mergeCell ref="B16:D16"/>
    <mergeCell ref="B17:D17"/>
    <mergeCell ref="B18:D18"/>
    <mergeCell ref="B9:D9"/>
    <mergeCell ref="B10:D10"/>
    <mergeCell ref="B11:D11"/>
    <mergeCell ref="B12:D12"/>
    <mergeCell ref="B13:D13"/>
    <mergeCell ref="B20:D20"/>
    <mergeCell ref="B4:D4"/>
    <mergeCell ref="B5:D5"/>
    <mergeCell ref="B6:D6"/>
    <mergeCell ref="G1:I1"/>
    <mergeCell ref="A2:A3"/>
    <mergeCell ref="B2:D3"/>
    <mergeCell ref="E2:E3"/>
    <mergeCell ref="F2:F3"/>
    <mergeCell ref="G2:G3"/>
    <mergeCell ref="H2:H3"/>
    <mergeCell ref="I2:I3"/>
    <mergeCell ref="B34:D34"/>
    <mergeCell ref="B7:D7"/>
    <mergeCell ref="B25:D25"/>
    <mergeCell ref="B26:D26"/>
    <mergeCell ref="B27:D27"/>
    <mergeCell ref="B28:D28"/>
    <mergeCell ref="B29:D29"/>
    <mergeCell ref="B33:D33"/>
    <mergeCell ref="B19:D19"/>
    <mergeCell ref="B21:D21"/>
    <mergeCell ref="B22:D22"/>
    <mergeCell ref="B23:D23"/>
    <mergeCell ref="B24:D24"/>
    <mergeCell ref="B14:D14"/>
    <mergeCell ref="B15:D15"/>
    <mergeCell ref="B31:D31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 (ОВДД)-9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topLeftCell="A25" zoomScaleNormal="100" workbookViewId="0">
      <selection activeCell="F16" sqref="F16:I16"/>
    </sheetView>
  </sheetViews>
  <sheetFormatPr defaultColWidth="9.140625" defaultRowHeight="15" x14ac:dyDescent="0.25"/>
  <cols>
    <col min="1" max="1" width="18.5703125" customWidth="1"/>
    <col min="4" max="4" width="6.7109375" customWidth="1"/>
    <col min="5" max="5" width="8" customWidth="1"/>
    <col min="6" max="6" width="8.28515625" customWidth="1"/>
    <col min="7" max="7" width="8" customWidth="1"/>
    <col min="8" max="8" width="8.85546875" customWidth="1"/>
    <col min="9" max="9" width="9.2851562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155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33.75" customHeight="1" x14ac:dyDescent="0.25">
      <c r="A5" s="47" t="s">
        <v>234</v>
      </c>
      <c r="B5" s="87" t="s">
        <v>178</v>
      </c>
      <c r="C5" s="88"/>
      <c r="D5" s="89"/>
      <c r="E5" s="18">
        <v>205</v>
      </c>
      <c r="F5" s="19">
        <v>12.15</v>
      </c>
      <c r="G5" s="19">
        <v>11.67</v>
      </c>
      <c r="H5" s="19">
        <v>41.05</v>
      </c>
      <c r="I5" s="19">
        <v>319.36</v>
      </c>
    </row>
    <row r="6" spans="1:9" ht="44.25" customHeight="1" x14ac:dyDescent="0.25">
      <c r="A6" s="47" t="s">
        <v>197</v>
      </c>
      <c r="B6" s="73" t="s">
        <v>66</v>
      </c>
      <c r="C6" s="74"/>
      <c r="D6" s="75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44.25" customHeight="1" x14ac:dyDescent="0.25">
      <c r="A7" s="47" t="s">
        <v>191</v>
      </c>
      <c r="B7" s="73" t="s">
        <v>161</v>
      </c>
      <c r="C7" s="74"/>
      <c r="D7" s="75"/>
      <c r="E7" s="2">
        <v>170</v>
      </c>
      <c r="F7" s="19">
        <v>0.6</v>
      </c>
      <c r="G7" s="19">
        <v>0.6</v>
      </c>
      <c r="H7" s="19">
        <v>14.7</v>
      </c>
      <c r="I7" s="19">
        <v>70.5</v>
      </c>
    </row>
    <row r="8" spans="1:9" ht="18.75" customHeight="1" x14ac:dyDescent="0.25">
      <c r="A8" s="2">
        <v>66</v>
      </c>
      <c r="B8" s="64" t="s">
        <v>96</v>
      </c>
      <c r="C8" s="64"/>
      <c r="D8" s="64"/>
      <c r="E8" s="2">
        <v>200</v>
      </c>
      <c r="F8" s="19">
        <v>0</v>
      </c>
      <c r="G8" s="19">
        <v>0</v>
      </c>
      <c r="H8" s="19">
        <v>0</v>
      </c>
      <c r="I8" s="19">
        <v>0</v>
      </c>
    </row>
    <row r="9" spans="1:9" ht="14.1" customHeight="1" x14ac:dyDescent="0.25">
      <c r="A9" s="2"/>
      <c r="B9" s="63" t="s">
        <v>8</v>
      </c>
      <c r="C9" s="63"/>
      <c r="D9" s="63"/>
      <c r="E9" s="2"/>
      <c r="F9" s="36">
        <f>SUM(F5:F8)</f>
        <v>18.55</v>
      </c>
      <c r="G9" s="36">
        <f t="shared" ref="G9:I9" si="0">SUM(G5:G8)</f>
        <v>19.64</v>
      </c>
      <c r="H9" s="36">
        <f t="shared" si="0"/>
        <v>55.75</v>
      </c>
      <c r="I9" s="36">
        <f t="shared" si="0"/>
        <v>480.86</v>
      </c>
    </row>
    <row r="10" spans="1:9" ht="14.1" customHeight="1" x14ac:dyDescent="0.25">
      <c r="A10" s="2"/>
      <c r="B10" s="54" t="s">
        <v>10</v>
      </c>
      <c r="C10" s="55"/>
      <c r="D10" s="56"/>
      <c r="E10" s="2"/>
      <c r="F10" s="5"/>
      <c r="G10" s="5"/>
      <c r="H10" s="5"/>
      <c r="I10" s="5"/>
    </row>
    <row r="11" spans="1:9" ht="9.75" customHeight="1" x14ac:dyDescent="0.25">
      <c r="A11" s="2"/>
      <c r="B11" s="80"/>
      <c r="C11" s="81"/>
      <c r="D11" s="82"/>
      <c r="E11" s="2"/>
      <c r="F11" s="5"/>
      <c r="G11" s="5"/>
      <c r="H11" s="5"/>
      <c r="I11" s="5"/>
    </row>
    <row r="12" spans="1:9" ht="14.1" customHeight="1" x14ac:dyDescent="0.25">
      <c r="A12" s="2"/>
      <c r="B12" s="63" t="s">
        <v>11</v>
      </c>
      <c r="C12" s="63"/>
      <c r="D12" s="63"/>
      <c r="E12" s="2"/>
      <c r="F12" s="6">
        <f>SUM(F11:F11)</f>
        <v>0</v>
      </c>
      <c r="G12" s="6">
        <f>SUM(G11:G11)</f>
        <v>0</v>
      </c>
      <c r="H12" s="6">
        <f>SUM(H11:H11)</f>
        <v>0</v>
      </c>
      <c r="I12" s="6">
        <f>SUM(I11:I11)</f>
        <v>0</v>
      </c>
    </row>
    <row r="13" spans="1:9" ht="14.1" customHeight="1" x14ac:dyDescent="0.25">
      <c r="A13" s="2"/>
      <c r="B13" s="54" t="s">
        <v>12</v>
      </c>
      <c r="C13" s="55"/>
      <c r="D13" s="56"/>
      <c r="E13" s="2"/>
      <c r="F13" s="5"/>
      <c r="G13" s="5"/>
      <c r="H13" s="5"/>
      <c r="I13" s="5"/>
    </row>
    <row r="14" spans="1:9" ht="36.75" customHeight="1" x14ac:dyDescent="0.25">
      <c r="A14" s="47" t="s">
        <v>235</v>
      </c>
      <c r="B14" s="72" t="s">
        <v>169</v>
      </c>
      <c r="C14" s="72"/>
      <c r="D14" s="72"/>
      <c r="E14" s="2">
        <v>510</v>
      </c>
      <c r="F14" s="19">
        <v>3.97</v>
      </c>
      <c r="G14" s="19">
        <v>8.26</v>
      </c>
      <c r="H14" s="19">
        <v>21.8</v>
      </c>
      <c r="I14" s="19">
        <v>178.2</v>
      </c>
    </row>
    <row r="15" spans="1:9" ht="46.5" customHeight="1" thickBot="1" x14ac:dyDescent="0.3">
      <c r="A15" s="47" t="s">
        <v>236</v>
      </c>
      <c r="B15" s="64" t="s">
        <v>237</v>
      </c>
      <c r="C15" s="64"/>
      <c r="D15" s="64"/>
      <c r="E15" s="2">
        <v>205</v>
      </c>
      <c r="F15" s="44">
        <v>21.06</v>
      </c>
      <c r="G15" s="44">
        <v>23.38</v>
      </c>
      <c r="H15" s="44">
        <v>11.97</v>
      </c>
      <c r="I15" s="45">
        <v>330.97</v>
      </c>
    </row>
    <row r="16" spans="1:9" ht="45" customHeight="1" x14ac:dyDescent="0.25">
      <c r="A16" s="47" t="s">
        <v>211</v>
      </c>
      <c r="B16" s="57" t="s">
        <v>180</v>
      </c>
      <c r="C16" s="58"/>
      <c r="D16" s="59"/>
      <c r="E16" s="2">
        <v>200</v>
      </c>
      <c r="F16" s="19">
        <v>0</v>
      </c>
      <c r="G16" s="19">
        <v>0</v>
      </c>
      <c r="H16" s="19">
        <v>0</v>
      </c>
      <c r="I16" s="19">
        <v>0.8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6">
        <f>SUM(F14:F16)</f>
        <v>25.029999999999998</v>
      </c>
      <c r="G17" s="6">
        <f>SUM(G14:G16)</f>
        <v>31.64</v>
      </c>
      <c r="H17" s="6">
        <f>SUM(H14:H16)</f>
        <v>33.770000000000003</v>
      </c>
      <c r="I17" s="6">
        <f>SUM(I14:I16)</f>
        <v>509.97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5"/>
      <c r="G18" s="5"/>
      <c r="H18" s="5"/>
      <c r="I18" s="5"/>
    </row>
    <row r="19" spans="1:9" ht="33.75" customHeight="1" x14ac:dyDescent="0.25">
      <c r="A19" s="47" t="s">
        <v>238</v>
      </c>
      <c r="B19" s="73" t="s">
        <v>166</v>
      </c>
      <c r="C19" s="74"/>
      <c r="D19" s="75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36" customHeight="1" x14ac:dyDescent="0.25">
      <c r="A20" s="47" t="s">
        <v>220</v>
      </c>
      <c r="B20" s="65" t="s">
        <v>221</v>
      </c>
      <c r="C20" s="66"/>
      <c r="D20" s="67"/>
      <c r="E20" s="4">
        <v>95</v>
      </c>
      <c r="F20" s="19">
        <v>22.96</v>
      </c>
      <c r="G20" s="19">
        <v>13.29</v>
      </c>
      <c r="H20" s="19">
        <v>13.57</v>
      </c>
      <c r="I20" s="19">
        <v>268.99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6">
        <f>SUM(F19:F20)</f>
        <v>28.86</v>
      </c>
      <c r="G21" s="6">
        <f t="shared" ref="G21:I21" si="1">SUM(G19:G20)</f>
        <v>18.59</v>
      </c>
      <c r="H21" s="6">
        <f t="shared" si="1"/>
        <v>21.77</v>
      </c>
      <c r="I21" s="6">
        <f t="shared" si="1"/>
        <v>373.99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5"/>
      <c r="G22" s="5"/>
      <c r="H22" s="5"/>
      <c r="I22" s="5"/>
    </row>
    <row r="23" spans="1:9" ht="45" customHeight="1" x14ac:dyDescent="0.25">
      <c r="A23" s="47" t="s">
        <v>204</v>
      </c>
      <c r="B23" s="57" t="s">
        <v>176</v>
      </c>
      <c r="C23" s="58"/>
      <c r="D23" s="59"/>
      <c r="E23" s="2">
        <v>205</v>
      </c>
      <c r="F23" s="19">
        <v>6.3</v>
      </c>
      <c r="G23" s="19">
        <v>5.75</v>
      </c>
      <c r="H23" s="19">
        <v>31.05</v>
      </c>
      <c r="I23" s="19">
        <v>201.25</v>
      </c>
    </row>
    <row r="24" spans="1:9" ht="46.5" customHeight="1" x14ac:dyDescent="0.25">
      <c r="A24" s="47" t="s">
        <v>224</v>
      </c>
      <c r="B24" s="64" t="s">
        <v>225</v>
      </c>
      <c r="C24" s="64"/>
      <c r="D24" s="64"/>
      <c r="E24" s="2">
        <v>105</v>
      </c>
      <c r="F24" s="5">
        <v>17.54</v>
      </c>
      <c r="G24" s="5">
        <v>12.26</v>
      </c>
      <c r="H24" s="5">
        <v>7.38</v>
      </c>
      <c r="I24" s="5">
        <v>210.01</v>
      </c>
    </row>
    <row r="25" spans="1:9" ht="25.5" customHeight="1" x14ac:dyDescent="0.25">
      <c r="A25" s="2">
        <v>66</v>
      </c>
      <c r="B25" s="64" t="s">
        <v>96</v>
      </c>
      <c r="C25" s="64"/>
      <c r="D25" s="64"/>
      <c r="E25" s="2">
        <v>200</v>
      </c>
      <c r="F25" s="5">
        <v>0</v>
      </c>
      <c r="G25" s="5">
        <v>0</v>
      </c>
      <c r="H25" s="5">
        <v>0</v>
      </c>
      <c r="I25" s="5">
        <v>0</v>
      </c>
    </row>
    <row r="26" spans="1:9" ht="14.1" customHeight="1" x14ac:dyDescent="0.25">
      <c r="A26" s="2"/>
      <c r="B26" s="60" t="s">
        <v>19</v>
      </c>
      <c r="C26" s="61"/>
      <c r="D26" s="62"/>
      <c r="E26" s="2"/>
      <c r="F26" s="6">
        <f>SUM(F23:F25)</f>
        <v>23.84</v>
      </c>
      <c r="G26" s="6">
        <f>SUM(G23:G25)</f>
        <v>18.009999999999998</v>
      </c>
      <c r="H26" s="6">
        <f>SUM(H23:H25)</f>
        <v>38.43</v>
      </c>
      <c r="I26" s="6">
        <f>SUM(I23:I25)</f>
        <v>411.26</v>
      </c>
    </row>
    <row r="27" spans="1:9" ht="14.1" customHeight="1" x14ac:dyDescent="0.25">
      <c r="A27" s="2"/>
      <c r="B27" s="54" t="s">
        <v>20</v>
      </c>
      <c r="C27" s="55"/>
      <c r="D27" s="56"/>
      <c r="E27" s="2"/>
      <c r="F27" s="5"/>
      <c r="G27" s="5"/>
      <c r="H27" s="5"/>
      <c r="I27" s="5"/>
    </row>
    <row r="28" spans="1:9" ht="8.25" customHeight="1" x14ac:dyDescent="0.25">
      <c r="A28" s="2"/>
      <c r="B28" s="57"/>
      <c r="C28" s="58"/>
      <c r="D28" s="59"/>
      <c r="E28" s="2"/>
      <c r="F28" s="5"/>
      <c r="G28" s="5"/>
      <c r="H28" s="5"/>
      <c r="I28" s="5"/>
    </row>
    <row r="29" spans="1:9" ht="15.75" customHeight="1" x14ac:dyDescent="0.25">
      <c r="A29" s="2"/>
      <c r="B29" s="60" t="s">
        <v>168</v>
      </c>
      <c r="C29" s="61"/>
      <c r="D29" s="62"/>
      <c r="E29" s="2"/>
      <c r="F29" s="6">
        <f>SUM(F28)</f>
        <v>0</v>
      </c>
      <c r="G29" s="6">
        <f t="shared" ref="G29:I29" si="2">SUM(G28)</f>
        <v>0</v>
      </c>
      <c r="H29" s="6">
        <f t="shared" si="2"/>
        <v>0</v>
      </c>
      <c r="I29" s="6">
        <f t="shared" si="2"/>
        <v>0</v>
      </c>
    </row>
    <row r="30" spans="1:9" ht="14.1" customHeight="1" x14ac:dyDescent="0.25">
      <c r="A30" s="2"/>
      <c r="B30" s="54" t="s">
        <v>107</v>
      </c>
      <c r="C30" s="55"/>
      <c r="D30" s="56"/>
      <c r="E30" s="2"/>
      <c r="F30" s="6"/>
      <c r="G30" s="6"/>
      <c r="H30" s="6"/>
      <c r="I30" s="6"/>
    </row>
    <row r="31" spans="1:9" ht="14.1" customHeight="1" x14ac:dyDescent="0.25">
      <c r="A31" s="2" t="s">
        <v>97</v>
      </c>
      <c r="B31" s="72" t="s">
        <v>98</v>
      </c>
      <c r="C31" s="72"/>
      <c r="D31" s="72"/>
      <c r="E31" s="18">
        <v>100</v>
      </c>
      <c r="F31" s="5">
        <v>6.6</v>
      </c>
      <c r="G31" s="5">
        <v>1.2</v>
      </c>
      <c r="H31" s="5">
        <v>33.4</v>
      </c>
      <c r="I31" s="5">
        <v>174</v>
      </c>
    </row>
    <row r="32" spans="1:9" ht="14.1" customHeight="1" x14ac:dyDescent="0.25">
      <c r="A32" s="2"/>
      <c r="B32" s="84" t="s">
        <v>30</v>
      </c>
      <c r="C32" s="85"/>
      <c r="D32" s="86"/>
      <c r="E32" s="35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15" customHeight="1" x14ac:dyDescent="0.25">
      <c r="A33" s="2"/>
      <c r="B33" s="60" t="s">
        <v>21</v>
      </c>
      <c r="C33" s="61"/>
      <c r="D33" s="62"/>
      <c r="E33" s="2"/>
      <c r="F33" s="36">
        <f>F32+F29+F26+F21+F17+F12+F9</f>
        <v>102.88</v>
      </c>
      <c r="G33" s="36">
        <f>G32+G29+G26+G21+G17+G12+G9</f>
        <v>89.08</v>
      </c>
      <c r="H33" s="36">
        <f>H32+H29+H26+H21+H17+H12+H9</f>
        <v>183.12</v>
      </c>
      <c r="I33" s="36">
        <f>I32+I29+I26+I21+I17+I12+I9</f>
        <v>1950.08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B4:D4"/>
    <mergeCell ref="B5:D5"/>
    <mergeCell ref="B6:D6"/>
    <mergeCell ref="B8:D8"/>
    <mergeCell ref="G1:I1"/>
    <mergeCell ref="H2:H3"/>
    <mergeCell ref="I2:I3"/>
    <mergeCell ref="B7:D7"/>
    <mergeCell ref="A2:A3"/>
    <mergeCell ref="B2:D3"/>
    <mergeCell ref="E2:E3"/>
    <mergeCell ref="F2:F3"/>
    <mergeCell ref="G2:G3"/>
    <mergeCell ref="B10:D10"/>
    <mergeCell ref="B12:D12"/>
    <mergeCell ref="B13:D13"/>
    <mergeCell ref="B11:D11"/>
    <mergeCell ref="B9:D9"/>
    <mergeCell ref="B33:D33"/>
    <mergeCell ref="B25:D25"/>
    <mergeCell ref="B26:D26"/>
    <mergeCell ref="B27:D27"/>
    <mergeCell ref="B28:D28"/>
    <mergeCell ref="B30:D30"/>
    <mergeCell ref="B31:D31"/>
    <mergeCell ref="B29:D29"/>
    <mergeCell ref="B32:D32"/>
    <mergeCell ref="B24:D24"/>
    <mergeCell ref="B14:D14"/>
    <mergeCell ref="B15:D15"/>
    <mergeCell ref="B19:D19"/>
    <mergeCell ref="B21:D21"/>
    <mergeCell ref="B22:D22"/>
    <mergeCell ref="B23:D23"/>
    <mergeCell ref="B17:D17"/>
    <mergeCell ref="B18:D18"/>
    <mergeCell ref="B16:D16"/>
    <mergeCell ref="B20:D20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 (ОВДД)-9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view="pageLayout" topLeftCell="A28" zoomScaleNormal="100" workbookViewId="0">
      <selection activeCell="F35" sqref="F35:I35"/>
    </sheetView>
  </sheetViews>
  <sheetFormatPr defaultColWidth="9.140625" defaultRowHeight="15" x14ac:dyDescent="0.25"/>
  <cols>
    <col min="1" max="1" width="19.140625" customWidth="1"/>
    <col min="4" max="4" width="5.85546875" customWidth="1"/>
    <col min="5" max="5" width="8.85546875" customWidth="1"/>
    <col min="6" max="6" width="7.85546875" customWidth="1"/>
    <col min="7" max="7" width="8" customWidth="1"/>
    <col min="8" max="8" width="8.5703125" customWidth="1"/>
    <col min="9" max="9" width="9.2851562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156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4.25" customHeight="1" x14ac:dyDescent="0.25">
      <c r="A5" s="47" t="s">
        <v>201</v>
      </c>
      <c r="B5" s="64" t="s">
        <v>179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3.5" customHeight="1" x14ac:dyDescent="0.25">
      <c r="A6" s="47" t="s">
        <v>188</v>
      </c>
      <c r="B6" s="77" t="s">
        <v>186</v>
      </c>
      <c r="C6" s="78"/>
      <c r="D6" s="79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18.75" customHeight="1" x14ac:dyDescent="0.25">
      <c r="A7" s="2">
        <v>66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0.5" customHeight="1" x14ac:dyDescent="0.25">
      <c r="A8" s="47"/>
      <c r="B8" s="73"/>
      <c r="C8" s="74"/>
      <c r="D8" s="75"/>
      <c r="E8" s="2"/>
      <c r="F8" s="19"/>
      <c r="G8" s="19"/>
      <c r="H8" s="19"/>
      <c r="I8" s="19"/>
    </row>
    <row r="9" spans="1:9" ht="14.1" customHeight="1" x14ac:dyDescent="0.25">
      <c r="A9" s="2"/>
      <c r="B9" s="63" t="s">
        <v>8</v>
      </c>
      <c r="C9" s="63"/>
      <c r="D9" s="63"/>
      <c r="E9" s="2"/>
      <c r="F9" s="36">
        <f>SUM(F5:F8)</f>
        <v>18.630000000000003</v>
      </c>
      <c r="G9" s="36">
        <f>SUM(G5:G8)</f>
        <v>17.899999999999999</v>
      </c>
      <c r="H9" s="36">
        <f>SUM(H5:H8)</f>
        <v>39.630000000000003</v>
      </c>
      <c r="I9" s="36">
        <f>SUM(I5:I8)</f>
        <v>399.78</v>
      </c>
    </row>
    <row r="10" spans="1:9" ht="14.1" customHeight="1" x14ac:dyDescent="0.25">
      <c r="A10" s="2"/>
      <c r="B10" s="54" t="s">
        <v>10</v>
      </c>
      <c r="C10" s="55"/>
      <c r="D10" s="56"/>
      <c r="E10" s="2"/>
      <c r="F10" s="19"/>
      <c r="G10" s="19"/>
      <c r="H10" s="19"/>
      <c r="I10" s="19"/>
    </row>
    <row r="11" spans="1:9" ht="8.25" customHeight="1" x14ac:dyDescent="0.25">
      <c r="A11" s="2"/>
      <c r="B11" s="80"/>
      <c r="C11" s="81"/>
      <c r="D11" s="82"/>
      <c r="E11" s="2"/>
      <c r="F11" s="19"/>
      <c r="G11" s="19"/>
      <c r="H11" s="19"/>
      <c r="I11" s="19"/>
    </row>
    <row r="12" spans="1:9" ht="14.1" customHeight="1" x14ac:dyDescent="0.25">
      <c r="A12" s="2"/>
      <c r="B12" s="63" t="s">
        <v>11</v>
      </c>
      <c r="C12" s="63"/>
      <c r="D12" s="63"/>
      <c r="E12" s="2"/>
      <c r="F12" s="36">
        <f>SUM(F11:F11)</f>
        <v>0</v>
      </c>
      <c r="G12" s="36">
        <f>SUM(G11:G11)</f>
        <v>0</v>
      </c>
      <c r="H12" s="36">
        <f>SUM(H11:H11)</f>
        <v>0</v>
      </c>
      <c r="I12" s="36">
        <f>SUM(I11:I11)</f>
        <v>0</v>
      </c>
    </row>
    <row r="13" spans="1:9" ht="14.1" customHeight="1" x14ac:dyDescent="0.25">
      <c r="A13" s="2"/>
      <c r="B13" s="54" t="s">
        <v>12</v>
      </c>
      <c r="C13" s="55"/>
      <c r="D13" s="56"/>
      <c r="E13" s="2"/>
      <c r="F13" s="19"/>
      <c r="G13" s="19"/>
      <c r="H13" s="19"/>
      <c r="I13" s="19"/>
    </row>
    <row r="14" spans="1:9" ht="46.5" customHeight="1" x14ac:dyDescent="0.25">
      <c r="A14" s="47" t="s">
        <v>203</v>
      </c>
      <c r="B14" s="64" t="s">
        <v>162</v>
      </c>
      <c r="C14" s="64"/>
      <c r="D14" s="64"/>
      <c r="E14" s="2">
        <v>510</v>
      </c>
      <c r="F14" s="19">
        <v>3.32</v>
      </c>
      <c r="G14" s="19">
        <v>7.19</v>
      </c>
      <c r="H14" s="19">
        <v>9.44</v>
      </c>
      <c r="I14" s="19">
        <v>117.88</v>
      </c>
    </row>
    <row r="15" spans="1:9" ht="35.25" customHeight="1" x14ac:dyDescent="0.25">
      <c r="A15" s="47" t="s">
        <v>222</v>
      </c>
      <c r="B15" s="90" t="s">
        <v>251</v>
      </c>
      <c r="C15" s="91"/>
      <c r="D15" s="92"/>
      <c r="E15" s="46">
        <v>165</v>
      </c>
      <c r="F15" s="51">
        <v>2.52</v>
      </c>
      <c r="G15" s="51">
        <v>5.16</v>
      </c>
      <c r="H15" s="51">
        <v>14.78</v>
      </c>
      <c r="I15" s="52">
        <v>115.56</v>
      </c>
    </row>
    <row r="16" spans="1:9" ht="35.25" customHeight="1" x14ac:dyDescent="0.25">
      <c r="A16" s="47" t="s">
        <v>218</v>
      </c>
      <c r="B16" s="64" t="s">
        <v>99</v>
      </c>
      <c r="C16" s="64"/>
      <c r="D16" s="64"/>
      <c r="E16" s="2">
        <v>50</v>
      </c>
      <c r="F16" s="19">
        <v>16.2</v>
      </c>
      <c r="G16" s="19">
        <v>7.94</v>
      </c>
      <c r="H16" s="19">
        <v>0</v>
      </c>
      <c r="I16" s="19">
        <v>136.26</v>
      </c>
    </row>
    <row r="17" spans="1:10" ht="45" customHeight="1" x14ac:dyDescent="0.25">
      <c r="A17" s="47" t="s">
        <v>210</v>
      </c>
      <c r="B17" s="57" t="s">
        <v>200</v>
      </c>
      <c r="C17" s="58"/>
      <c r="D17" s="59"/>
      <c r="E17" s="2">
        <v>200</v>
      </c>
      <c r="F17" s="19">
        <v>0.64</v>
      </c>
      <c r="G17" s="19">
        <v>0</v>
      </c>
      <c r="H17" s="19">
        <v>26.7</v>
      </c>
      <c r="I17" s="19">
        <v>110.2</v>
      </c>
    </row>
    <row r="18" spans="1:10" ht="14.1" customHeight="1" x14ac:dyDescent="0.25">
      <c r="A18" s="2"/>
      <c r="B18" s="60" t="s">
        <v>14</v>
      </c>
      <c r="C18" s="61"/>
      <c r="D18" s="62"/>
      <c r="E18" s="2"/>
      <c r="F18" s="36">
        <f>SUM(F14:F17)</f>
        <v>22.68</v>
      </c>
      <c r="G18" s="36">
        <f>SUM(G14:G17)</f>
        <v>20.290000000000003</v>
      </c>
      <c r="H18" s="36">
        <f>SUM(H14:H17)</f>
        <v>50.92</v>
      </c>
      <c r="I18" s="36">
        <f>SUM(I14:I17)</f>
        <v>479.9</v>
      </c>
    </row>
    <row r="19" spans="1:10" ht="14.1" customHeight="1" x14ac:dyDescent="0.25">
      <c r="A19" s="2"/>
      <c r="B19" s="54" t="s">
        <v>15</v>
      </c>
      <c r="C19" s="55"/>
      <c r="D19" s="56"/>
      <c r="E19" s="2"/>
      <c r="F19" s="19"/>
      <c r="G19" s="19"/>
      <c r="H19" s="19"/>
      <c r="I19" s="19"/>
    </row>
    <row r="20" spans="1:10" ht="14.1" hidden="1" customHeight="1" x14ac:dyDescent="0.25">
      <c r="A20" s="2"/>
      <c r="B20" s="15"/>
      <c r="C20" s="16"/>
      <c r="D20" s="17"/>
      <c r="E20" s="2"/>
      <c r="F20" s="19"/>
      <c r="G20" s="19"/>
      <c r="H20" s="19"/>
      <c r="I20" s="19"/>
    </row>
    <row r="21" spans="1:10" ht="43.5" customHeight="1" x14ac:dyDescent="0.25">
      <c r="A21" s="47" t="s">
        <v>190</v>
      </c>
      <c r="B21" s="73" t="s">
        <v>161</v>
      </c>
      <c r="C21" s="74"/>
      <c r="D21" s="75"/>
      <c r="E21" s="2">
        <v>170</v>
      </c>
      <c r="F21" s="19">
        <v>0.6</v>
      </c>
      <c r="G21" s="19">
        <v>0.6</v>
      </c>
      <c r="H21" s="19">
        <v>14.7</v>
      </c>
      <c r="I21" s="19">
        <v>70.5</v>
      </c>
    </row>
    <row r="22" spans="1:10" ht="45.75" customHeight="1" x14ac:dyDescent="0.25">
      <c r="A22" s="47" t="s">
        <v>194</v>
      </c>
      <c r="B22" s="57" t="s">
        <v>160</v>
      </c>
      <c r="C22" s="58"/>
      <c r="D22" s="59"/>
      <c r="E22" s="2">
        <v>230</v>
      </c>
      <c r="F22" s="19">
        <v>1.1499999999999999</v>
      </c>
      <c r="G22" s="19">
        <v>0.23</v>
      </c>
      <c r="H22" s="19">
        <v>23.23</v>
      </c>
      <c r="I22" s="19">
        <v>105.8</v>
      </c>
    </row>
    <row r="23" spans="1:10" ht="14.1" customHeight="1" x14ac:dyDescent="0.25">
      <c r="A23" s="2"/>
      <c r="B23" s="60" t="s">
        <v>17</v>
      </c>
      <c r="C23" s="61"/>
      <c r="D23" s="62"/>
      <c r="E23" s="2"/>
      <c r="F23" s="36">
        <f>SUM(F21:F22)</f>
        <v>1.75</v>
      </c>
      <c r="G23" s="36">
        <f>SUM(G21:G22)</f>
        <v>0.83</v>
      </c>
      <c r="H23" s="36">
        <f>SUM(H21:H22)</f>
        <v>37.93</v>
      </c>
      <c r="I23" s="36">
        <f>SUM(I21:I22)</f>
        <v>176.3</v>
      </c>
      <c r="J23">
        <v>10</v>
      </c>
    </row>
    <row r="24" spans="1:10" ht="14.1" customHeight="1" x14ac:dyDescent="0.25">
      <c r="A24" s="2"/>
      <c r="B24" s="54" t="s">
        <v>18</v>
      </c>
      <c r="C24" s="55"/>
      <c r="D24" s="56"/>
      <c r="E24" s="2"/>
      <c r="F24" s="19"/>
      <c r="G24" s="19"/>
      <c r="H24" s="19"/>
      <c r="I24" s="19"/>
      <c r="J24">
        <v>20</v>
      </c>
    </row>
    <row r="25" spans="1:10" ht="34.5" customHeight="1" x14ac:dyDescent="0.25">
      <c r="A25" s="47" t="s">
        <v>216</v>
      </c>
      <c r="B25" s="64" t="s">
        <v>182</v>
      </c>
      <c r="C25" s="64"/>
      <c r="D25" s="64"/>
      <c r="E25" s="2">
        <v>180</v>
      </c>
      <c r="F25" s="19">
        <v>6.92</v>
      </c>
      <c r="G25" s="19">
        <v>8.99</v>
      </c>
      <c r="H25" s="19">
        <v>26.93</v>
      </c>
      <c r="I25" s="19">
        <v>219.15</v>
      </c>
      <c r="J25">
        <f>SUM(J23:J24)</f>
        <v>30</v>
      </c>
    </row>
    <row r="26" spans="1:10" ht="33.75" customHeight="1" x14ac:dyDescent="0.25">
      <c r="A26" s="47" t="s">
        <v>215</v>
      </c>
      <c r="B26" s="80" t="s">
        <v>170</v>
      </c>
      <c r="C26" s="81"/>
      <c r="D26" s="82"/>
      <c r="E26" s="18">
        <v>136</v>
      </c>
      <c r="F26" s="19">
        <v>28.6</v>
      </c>
      <c r="G26" s="19">
        <v>4.4000000000000004</v>
      </c>
      <c r="H26" s="19">
        <v>0</v>
      </c>
      <c r="I26" s="19">
        <v>155</v>
      </c>
    </row>
    <row r="27" spans="1:10" ht="19.5" customHeight="1" x14ac:dyDescent="0.25">
      <c r="A27" s="2">
        <v>66</v>
      </c>
      <c r="B27" s="64" t="s">
        <v>96</v>
      </c>
      <c r="C27" s="64"/>
      <c r="D27" s="64"/>
      <c r="E27" s="2">
        <v>200</v>
      </c>
      <c r="F27" s="5">
        <v>0</v>
      </c>
      <c r="G27" s="5">
        <v>0</v>
      </c>
      <c r="H27" s="5">
        <v>0</v>
      </c>
      <c r="I27" s="5">
        <v>0</v>
      </c>
    </row>
    <row r="28" spans="1:10" ht="14.1" customHeight="1" x14ac:dyDescent="0.25">
      <c r="A28" s="2"/>
      <c r="B28" s="60" t="s">
        <v>19</v>
      </c>
      <c r="C28" s="61"/>
      <c r="D28" s="62"/>
      <c r="E28" s="2"/>
      <c r="F28" s="6">
        <f>SUM(F25:F27)</f>
        <v>35.520000000000003</v>
      </c>
      <c r="G28" s="6">
        <f>SUM(G25:G27)</f>
        <v>13.39</v>
      </c>
      <c r="H28" s="6">
        <f>SUM(H25:H27)</f>
        <v>26.93</v>
      </c>
      <c r="I28" s="6">
        <f>SUM(I25:I27)</f>
        <v>374.15</v>
      </c>
    </row>
    <row r="29" spans="1:10" ht="14.1" customHeight="1" x14ac:dyDescent="0.25">
      <c r="A29" s="2"/>
      <c r="B29" s="54" t="s">
        <v>20</v>
      </c>
      <c r="C29" s="55"/>
      <c r="D29" s="56"/>
      <c r="E29" s="2"/>
      <c r="F29" s="5"/>
      <c r="G29" s="5"/>
      <c r="H29" s="5"/>
      <c r="I29" s="5"/>
    </row>
    <row r="30" spans="1:10" ht="9.75" customHeight="1" x14ac:dyDescent="0.25">
      <c r="A30" s="2"/>
      <c r="B30" s="57"/>
      <c r="C30" s="58"/>
      <c r="D30" s="59"/>
      <c r="E30" s="2"/>
      <c r="F30" s="5"/>
      <c r="G30" s="5"/>
      <c r="H30" s="5"/>
      <c r="I30" s="5"/>
    </row>
    <row r="31" spans="1:10" ht="15" customHeight="1" x14ac:dyDescent="0.25">
      <c r="A31" s="2"/>
      <c r="B31" s="60" t="s">
        <v>108</v>
      </c>
      <c r="C31" s="61"/>
      <c r="D31" s="62"/>
      <c r="E31" s="2"/>
      <c r="F31" s="6">
        <f>SUM(F30)</f>
        <v>0</v>
      </c>
      <c r="G31" s="6">
        <f t="shared" ref="G31:I31" si="0">SUM(G30)</f>
        <v>0</v>
      </c>
      <c r="H31" s="6">
        <f t="shared" si="0"/>
        <v>0</v>
      </c>
      <c r="I31" s="6">
        <f t="shared" si="0"/>
        <v>0</v>
      </c>
    </row>
    <row r="32" spans="1:10" ht="14.1" customHeight="1" x14ac:dyDescent="0.25">
      <c r="A32" s="2"/>
      <c r="B32" s="54" t="s">
        <v>107</v>
      </c>
      <c r="C32" s="55"/>
      <c r="D32" s="56"/>
      <c r="E32" s="2"/>
      <c r="F32" s="6"/>
      <c r="G32" s="6"/>
      <c r="H32" s="6"/>
      <c r="I32" s="6"/>
    </row>
    <row r="33" spans="1:9" ht="14.1" customHeight="1" x14ac:dyDescent="0.25">
      <c r="A33" s="2" t="s">
        <v>97</v>
      </c>
      <c r="B33" s="72" t="s">
        <v>98</v>
      </c>
      <c r="C33" s="72"/>
      <c r="D33" s="72"/>
      <c r="E33" s="18">
        <v>100</v>
      </c>
      <c r="F33" s="5">
        <v>6.6</v>
      </c>
      <c r="G33" s="5">
        <v>1.2</v>
      </c>
      <c r="H33" s="5">
        <v>33.4</v>
      </c>
      <c r="I33" s="5">
        <v>174</v>
      </c>
    </row>
    <row r="34" spans="1:9" ht="14.1" customHeight="1" x14ac:dyDescent="0.25">
      <c r="A34" s="2"/>
      <c r="B34" s="60" t="s">
        <v>30</v>
      </c>
      <c r="C34" s="61"/>
      <c r="D34" s="62"/>
      <c r="E34" s="35"/>
      <c r="F34" s="6">
        <f>SUM(F33:F33)</f>
        <v>6.6</v>
      </c>
      <c r="G34" s="6">
        <f>SUM(G33:G33)</f>
        <v>1.2</v>
      </c>
      <c r="H34" s="6">
        <f>SUM(H33:H33)</f>
        <v>33.4</v>
      </c>
      <c r="I34" s="6">
        <f>SUM(I33:I33)</f>
        <v>174</v>
      </c>
    </row>
    <row r="35" spans="1:9" ht="15" customHeight="1" x14ac:dyDescent="0.25">
      <c r="A35" s="2"/>
      <c r="B35" s="60" t="s">
        <v>21</v>
      </c>
      <c r="C35" s="61"/>
      <c r="D35" s="62"/>
      <c r="E35" s="2"/>
      <c r="F35" s="36">
        <f>F9+F12+F18+F23+F28+F31+F34</f>
        <v>85.18</v>
      </c>
      <c r="G35" s="36">
        <f>G9+G12+G18+G23+G28+G31+G34</f>
        <v>53.61</v>
      </c>
      <c r="H35" s="36">
        <f>H9+H12+H18+H23+H28+H31+H34</f>
        <v>188.81000000000003</v>
      </c>
      <c r="I35" s="36">
        <f>I9+I12+I18+I23+I28+I31+I34</f>
        <v>1604.13</v>
      </c>
    </row>
    <row r="36" spans="1:9" x14ac:dyDescent="0.25">
      <c r="A36" s="1"/>
      <c r="B36" s="38"/>
      <c r="C36" s="38"/>
      <c r="D36" s="38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</sheetData>
  <mergeCells count="39">
    <mergeCell ref="B31:D31"/>
    <mergeCell ref="B11:D11"/>
    <mergeCell ref="B7:D7"/>
    <mergeCell ref="B17:D17"/>
    <mergeCell ref="B18:D18"/>
    <mergeCell ref="B19:D19"/>
    <mergeCell ref="B22:D22"/>
    <mergeCell ref="B13:D13"/>
    <mergeCell ref="B14:D14"/>
    <mergeCell ref="B10:D10"/>
    <mergeCell ref="B12:D12"/>
    <mergeCell ref="A2:A3"/>
    <mergeCell ref="B2:D3"/>
    <mergeCell ref="B9:D9"/>
    <mergeCell ref="B6:D6"/>
    <mergeCell ref="G1:I1"/>
    <mergeCell ref="H2:H3"/>
    <mergeCell ref="I2:I3"/>
    <mergeCell ref="B4:D4"/>
    <mergeCell ref="B5:D5"/>
    <mergeCell ref="E2:E3"/>
    <mergeCell ref="F2:F3"/>
    <mergeCell ref="G2:G3"/>
    <mergeCell ref="B35:D35"/>
    <mergeCell ref="B8:D8"/>
    <mergeCell ref="B27:D27"/>
    <mergeCell ref="B28:D28"/>
    <mergeCell ref="B29:D29"/>
    <mergeCell ref="B30:D30"/>
    <mergeCell ref="B32:D32"/>
    <mergeCell ref="B33:D33"/>
    <mergeCell ref="B21:D21"/>
    <mergeCell ref="B23:D23"/>
    <mergeCell ref="B24:D24"/>
    <mergeCell ref="B25:D25"/>
    <mergeCell ref="B26:D26"/>
    <mergeCell ref="B16:D16"/>
    <mergeCell ref="B15:D15"/>
    <mergeCell ref="B34:D3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 (ОВДД)-9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view="pageLayout" topLeftCell="A25" zoomScaleNormal="100" workbookViewId="0">
      <selection activeCell="B15" sqref="B15:D15"/>
    </sheetView>
  </sheetViews>
  <sheetFormatPr defaultColWidth="9.140625" defaultRowHeight="15" x14ac:dyDescent="0.25"/>
  <cols>
    <col min="1" max="1" width="18.85546875" customWidth="1"/>
    <col min="4" max="4" width="5.42578125" customWidth="1"/>
    <col min="5" max="7" width="8.85546875" customWidth="1"/>
    <col min="8" max="8" width="9" customWidth="1"/>
    <col min="9" max="9" width="9.14062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157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36.75" customHeight="1" x14ac:dyDescent="0.25">
      <c r="A5" s="47" t="s">
        <v>213</v>
      </c>
      <c r="B5" s="87" t="s">
        <v>177</v>
      </c>
      <c r="C5" s="88"/>
      <c r="D5" s="89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4.25" customHeight="1" x14ac:dyDescent="0.25">
      <c r="A6" s="47" t="s">
        <v>197</v>
      </c>
      <c r="B6" s="73" t="s">
        <v>66</v>
      </c>
      <c r="C6" s="74"/>
      <c r="D6" s="75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18.75" customHeight="1" x14ac:dyDescent="0.25">
      <c r="A7" s="2">
        <v>66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18.5</v>
      </c>
      <c r="G8" s="36">
        <f t="shared" ref="G8:I8" si="0">SUM(G5:G7)</f>
        <v>19.04</v>
      </c>
      <c r="H8" s="36">
        <f t="shared" si="0"/>
        <v>38.85</v>
      </c>
      <c r="I8" s="36">
        <f t="shared" si="0"/>
        <v>404.33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9" customHeight="1" x14ac:dyDescent="0.25">
      <c r="A10" s="2"/>
      <c r="B10" s="80"/>
      <c r="C10" s="81"/>
      <c r="D10" s="82"/>
      <c r="E10" s="2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SUM(F10)</f>
        <v>0</v>
      </c>
      <c r="G11" s="36">
        <f t="shared" ref="G11:I11" si="1">SUM(G10)</f>
        <v>0</v>
      </c>
      <c r="H11" s="36">
        <f t="shared" si="1"/>
        <v>0</v>
      </c>
      <c r="I11" s="36">
        <f t="shared" si="1"/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36" customHeight="1" x14ac:dyDescent="0.25">
      <c r="A13" s="47" t="s">
        <v>223</v>
      </c>
      <c r="B13" s="64" t="s">
        <v>171</v>
      </c>
      <c r="C13" s="64"/>
      <c r="D13" s="64"/>
      <c r="E13" s="2">
        <v>400</v>
      </c>
      <c r="F13" s="19">
        <v>17.010000000000002</v>
      </c>
      <c r="G13" s="19">
        <v>10.14</v>
      </c>
      <c r="H13" s="19">
        <v>16</v>
      </c>
      <c r="I13" s="19">
        <v>223.3</v>
      </c>
    </row>
    <row r="14" spans="1:9" ht="46.5" customHeight="1" x14ac:dyDescent="0.25">
      <c r="A14" s="47" t="s">
        <v>239</v>
      </c>
      <c r="B14" s="80" t="s">
        <v>240</v>
      </c>
      <c r="C14" s="81"/>
      <c r="D14" s="82"/>
      <c r="E14" s="2">
        <v>150</v>
      </c>
      <c r="F14" s="19">
        <v>2.54</v>
      </c>
      <c r="G14" s="19">
        <v>7.33</v>
      </c>
      <c r="H14" s="19">
        <v>10.220000000000001</v>
      </c>
      <c r="I14" s="19">
        <v>118.3</v>
      </c>
    </row>
    <row r="15" spans="1:9" ht="45" customHeight="1" x14ac:dyDescent="0.25">
      <c r="A15" s="47" t="s">
        <v>241</v>
      </c>
      <c r="B15" s="93" t="s">
        <v>242</v>
      </c>
      <c r="C15" s="94"/>
      <c r="D15" s="95"/>
      <c r="E15" s="2">
        <v>125</v>
      </c>
      <c r="F15" s="19">
        <v>23.12</v>
      </c>
      <c r="G15" s="19">
        <v>16.62</v>
      </c>
      <c r="H15" s="19">
        <v>11.76</v>
      </c>
      <c r="I15" s="19">
        <v>288.52</v>
      </c>
    </row>
    <row r="16" spans="1:9" ht="33" customHeight="1" x14ac:dyDescent="0.25">
      <c r="A16" s="47" t="s">
        <v>211</v>
      </c>
      <c r="B16" s="57" t="s">
        <v>252</v>
      </c>
      <c r="C16" s="58"/>
      <c r="D16" s="59"/>
      <c r="E16" s="2">
        <v>200</v>
      </c>
      <c r="F16" s="19">
        <v>0</v>
      </c>
      <c r="G16" s="19">
        <v>0</v>
      </c>
      <c r="H16" s="19">
        <v>0</v>
      </c>
      <c r="I16" s="19">
        <v>0.8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42.67</v>
      </c>
      <c r="G17" s="36">
        <f>SUM(G13:G16)</f>
        <v>34.090000000000003</v>
      </c>
      <c r="H17" s="36">
        <f>SUM(H13:H16)</f>
        <v>37.979999999999997</v>
      </c>
      <c r="I17" s="36">
        <f>SUM(I13:I16)</f>
        <v>630.91999999999996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44.25" customHeight="1" x14ac:dyDescent="0.25">
      <c r="A19" s="47" t="s">
        <v>189</v>
      </c>
      <c r="B19" s="73" t="s">
        <v>161</v>
      </c>
      <c r="C19" s="74"/>
      <c r="D19" s="75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43.5" customHeight="1" x14ac:dyDescent="0.25">
      <c r="A20" s="47" t="s">
        <v>195</v>
      </c>
      <c r="B20" s="73" t="s">
        <v>166</v>
      </c>
      <c r="C20" s="74"/>
      <c r="D20" s="75"/>
      <c r="E20" s="2">
        <v>210</v>
      </c>
      <c r="F20" s="19">
        <v>5.9</v>
      </c>
      <c r="G20" s="19">
        <v>5.3</v>
      </c>
      <c r="H20" s="19">
        <v>8.1999999999999993</v>
      </c>
      <c r="I20" s="19">
        <v>105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6.5</v>
      </c>
      <c r="G21" s="36">
        <f t="shared" ref="G21:I21" si="2">SUM(G19:G20)</f>
        <v>5.8999999999999995</v>
      </c>
      <c r="H21" s="36">
        <f t="shared" si="2"/>
        <v>22.9</v>
      </c>
      <c r="I21" s="36">
        <f t="shared" si="2"/>
        <v>175.5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33.75" customHeight="1" x14ac:dyDescent="0.25">
      <c r="A23" s="47" t="s">
        <v>243</v>
      </c>
      <c r="B23" s="64" t="s">
        <v>199</v>
      </c>
      <c r="C23" s="64"/>
      <c r="D23" s="64"/>
      <c r="E23" s="2">
        <v>70</v>
      </c>
      <c r="F23" s="19">
        <v>16.2</v>
      </c>
      <c r="G23" s="19">
        <v>7.94</v>
      </c>
      <c r="H23" s="19">
        <v>0</v>
      </c>
      <c r="I23" s="19">
        <v>136.26</v>
      </c>
    </row>
    <row r="24" spans="1:9" ht="36" customHeight="1" x14ac:dyDescent="0.25">
      <c r="A24" s="47" t="s">
        <v>244</v>
      </c>
      <c r="B24" s="57" t="s">
        <v>174</v>
      </c>
      <c r="C24" s="58"/>
      <c r="D24" s="59"/>
      <c r="E24" s="2">
        <v>180</v>
      </c>
      <c r="F24" s="19">
        <v>3.43</v>
      </c>
      <c r="G24" s="19">
        <v>5.29</v>
      </c>
      <c r="H24" s="19">
        <v>14.97</v>
      </c>
      <c r="I24" s="19">
        <v>124.07</v>
      </c>
    </row>
    <row r="25" spans="1:9" ht="10.5" customHeight="1" x14ac:dyDescent="0.25">
      <c r="A25" s="2"/>
      <c r="B25" s="57"/>
      <c r="C25" s="58"/>
      <c r="D25" s="59"/>
      <c r="E25" s="2"/>
      <c r="F25" s="19"/>
      <c r="G25" s="19"/>
      <c r="H25" s="19"/>
      <c r="I25" s="19"/>
    </row>
    <row r="26" spans="1:9" ht="19.5" customHeight="1" x14ac:dyDescent="0.25">
      <c r="A26" s="2">
        <v>66</v>
      </c>
      <c r="B26" s="64" t="s">
        <v>96</v>
      </c>
      <c r="C26" s="64"/>
      <c r="D26" s="64"/>
      <c r="E26" s="2">
        <v>200</v>
      </c>
      <c r="F26" s="19">
        <v>0</v>
      </c>
      <c r="G26" s="19">
        <v>0</v>
      </c>
      <c r="H26" s="19">
        <v>0</v>
      </c>
      <c r="I26" s="19">
        <v>0</v>
      </c>
    </row>
    <row r="27" spans="1:9" ht="14.1" customHeight="1" x14ac:dyDescent="0.25">
      <c r="A27" s="2"/>
      <c r="B27" s="60" t="s">
        <v>19</v>
      </c>
      <c r="C27" s="61"/>
      <c r="D27" s="62"/>
      <c r="E27" s="2"/>
      <c r="F27" s="36">
        <f>SUM(F23:F26)</f>
        <v>19.63</v>
      </c>
      <c r="G27" s="36">
        <f t="shared" ref="G27:I27" si="3">SUM(G23:G26)</f>
        <v>13.23</v>
      </c>
      <c r="H27" s="36">
        <f t="shared" si="3"/>
        <v>14.97</v>
      </c>
      <c r="I27" s="36">
        <f t="shared" si="3"/>
        <v>260.33</v>
      </c>
    </row>
    <row r="28" spans="1:9" ht="14.1" customHeight="1" x14ac:dyDescent="0.25">
      <c r="A28" s="2"/>
      <c r="B28" s="54" t="s">
        <v>20</v>
      </c>
      <c r="C28" s="55"/>
      <c r="D28" s="56"/>
      <c r="E28" s="2"/>
      <c r="F28" s="19"/>
      <c r="G28" s="19"/>
      <c r="H28" s="19"/>
      <c r="I28" s="19"/>
    </row>
    <row r="29" spans="1:9" ht="6" customHeight="1" x14ac:dyDescent="0.25">
      <c r="A29" s="2"/>
      <c r="B29" s="57"/>
      <c r="C29" s="58"/>
      <c r="D29" s="59"/>
      <c r="E29" s="2"/>
      <c r="F29" s="19"/>
      <c r="G29" s="19"/>
      <c r="H29" s="19"/>
      <c r="I29" s="19"/>
    </row>
    <row r="30" spans="1:9" ht="17.25" customHeight="1" x14ac:dyDescent="0.25">
      <c r="A30" s="2"/>
      <c r="B30" s="60" t="s">
        <v>168</v>
      </c>
      <c r="C30" s="61"/>
      <c r="D30" s="62"/>
      <c r="E30" s="2"/>
      <c r="F30" s="36">
        <f>SUM(F29)</f>
        <v>0</v>
      </c>
      <c r="G30" s="36">
        <f t="shared" ref="G30:I30" si="4">SUM(G29)</f>
        <v>0</v>
      </c>
      <c r="H30" s="36">
        <f t="shared" si="4"/>
        <v>0</v>
      </c>
      <c r="I30" s="36">
        <f t="shared" si="4"/>
        <v>0</v>
      </c>
    </row>
    <row r="31" spans="1:9" ht="14.1" customHeight="1" x14ac:dyDescent="0.25">
      <c r="A31" s="2"/>
      <c r="B31" s="54" t="s">
        <v>107</v>
      </c>
      <c r="C31" s="55"/>
      <c r="D31" s="56"/>
      <c r="E31" s="2"/>
      <c r="F31" s="6"/>
      <c r="G31" s="6"/>
      <c r="H31" s="6"/>
      <c r="I31" s="6"/>
    </row>
    <row r="32" spans="1:9" ht="14.1" customHeight="1" x14ac:dyDescent="0.25">
      <c r="A32" s="2" t="s">
        <v>97</v>
      </c>
      <c r="B32" s="72" t="s">
        <v>98</v>
      </c>
      <c r="C32" s="72"/>
      <c r="D32" s="72"/>
      <c r="E32" s="18">
        <v>100</v>
      </c>
      <c r="F32" s="5">
        <v>6.6</v>
      </c>
      <c r="G32" s="5">
        <v>1.2</v>
      </c>
      <c r="H32" s="5">
        <v>33.4</v>
      </c>
      <c r="I32" s="5">
        <v>174</v>
      </c>
    </row>
    <row r="33" spans="1:9" ht="14.1" customHeight="1" x14ac:dyDescent="0.25">
      <c r="A33" s="2"/>
      <c r="B33" s="84" t="s">
        <v>30</v>
      </c>
      <c r="C33" s="85"/>
      <c r="D33" s="86"/>
      <c r="E33" s="35"/>
      <c r="F33" s="6">
        <f>SUM(F32:F32)</f>
        <v>6.6</v>
      </c>
      <c r="G33" s="6">
        <f>SUM(G32:G32)</f>
        <v>1.2</v>
      </c>
      <c r="H33" s="6">
        <f>SUM(H32:H32)</f>
        <v>33.4</v>
      </c>
      <c r="I33" s="6">
        <f>SUM(I32:I32)</f>
        <v>174</v>
      </c>
    </row>
    <row r="34" spans="1:9" ht="14.1" customHeight="1" x14ac:dyDescent="0.25">
      <c r="A34" s="2"/>
      <c r="B34" s="60" t="s">
        <v>21</v>
      </c>
      <c r="C34" s="61"/>
      <c r="D34" s="62"/>
      <c r="E34" s="2"/>
      <c r="F34" s="6">
        <f>F8+F11+F17+F21+F27+F30+F33</f>
        <v>93.899999999999991</v>
      </c>
      <c r="G34" s="6">
        <f>G8+G11+G17+G21+G27+G30+G33</f>
        <v>73.460000000000008</v>
      </c>
      <c r="H34" s="6">
        <f>H8+H11+H17+H21+H27+H30+H33</f>
        <v>148.1</v>
      </c>
      <c r="I34" s="6">
        <f>I8+I11+I17+I21+I27+I30+I33</f>
        <v>1645.08</v>
      </c>
    </row>
    <row r="35" spans="1:9" x14ac:dyDescent="0.25">
      <c r="A35" s="1"/>
      <c r="B35" s="53"/>
      <c r="C35" s="53"/>
      <c r="D35" s="53"/>
      <c r="E35" s="1"/>
      <c r="F35" s="1"/>
      <c r="G35" s="37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37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</sheetData>
  <mergeCells count="40">
    <mergeCell ref="A2:A3"/>
    <mergeCell ref="B2:D3"/>
    <mergeCell ref="E2:E3"/>
    <mergeCell ref="F2:F3"/>
    <mergeCell ref="G2:G3"/>
    <mergeCell ref="B18:D18"/>
    <mergeCell ref="B22:D22"/>
    <mergeCell ref="G1:I1"/>
    <mergeCell ref="H2:H3"/>
    <mergeCell ref="I2:I3"/>
    <mergeCell ref="B4:D4"/>
    <mergeCell ref="B5:D5"/>
    <mergeCell ref="B6:D6"/>
    <mergeCell ref="B9:D9"/>
    <mergeCell ref="B10:D10"/>
    <mergeCell ref="B7:D7"/>
    <mergeCell ref="B15:D15"/>
    <mergeCell ref="B19:D19"/>
    <mergeCell ref="B21:D21"/>
    <mergeCell ref="B12:D12"/>
    <mergeCell ref="B13:D13"/>
    <mergeCell ref="B14:D14"/>
    <mergeCell ref="B16:D16"/>
    <mergeCell ref="B17:D17"/>
    <mergeCell ref="B8:D8"/>
    <mergeCell ref="B11:D11"/>
    <mergeCell ref="B20:D20"/>
    <mergeCell ref="B26:D26"/>
    <mergeCell ref="B27:D27"/>
    <mergeCell ref="B35:D35"/>
    <mergeCell ref="B31:D31"/>
    <mergeCell ref="B34:D34"/>
    <mergeCell ref="B33:D33"/>
    <mergeCell ref="B23:D23"/>
    <mergeCell ref="B24:D24"/>
    <mergeCell ref="B30:D30"/>
    <mergeCell ref="B32:D32"/>
    <mergeCell ref="B28:D28"/>
    <mergeCell ref="B29:D29"/>
    <mergeCell ref="B25:D25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(ОВДД)-9 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WhiteSpace="0" view="pageLayout" topLeftCell="A28" zoomScaleNormal="100" workbookViewId="0">
      <selection activeCell="A23" sqref="A23:I23"/>
    </sheetView>
  </sheetViews>
  <sheetFormatPr defaultColWidth="9.140625" defaultRowHeight="15" x14ac:dyDescent="0.25"/>
  <cols>
    <col min="1" max="1" width="19.28515625" customWidth="1"/>
    <col min="4" max="4" width="4.5703125" customWidth="1"/>
    <col min="5" max="5" width="8.85546875" customWidth="1"/>
    <col min="6" max="6" width="8.5703125" customWidth="1"/>
    <col min="7" max="7" width="8.42578125" customWidth="1"/>
    <col min="8" max="8" width="8.85546875" customWidth="1"/>
    <col min="9" max="9" width="9.4257812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158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.75" customHeight="1" x14ac:dyDescent="0.25">
      <c r="A5" s="47" t="s">
        <v>201</v>
      </c>
      <c r="B5" s="64" t="s">
        <v>179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34.5" customHeight="1" x14ac:dyDescent="0.25">
      <c r="A6" s="47" t="s">
        <v>227</v>
      </c>
      <c r="B6" s="73" t="s">
        <v>66</v>
      </c>
      <c r="C6" s="74"/>
      <c r="D6" s="75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36.75" customHeight="1" x14ac:dyDescent="0.25">
      <c r="A7" s="47" t="s">
        <v>212</v>
      </c>
      <c r="B7" s="64" t="s">
        <v>181</v>
      </c>
      <c r="C7" s="64"/>
      <c r="D7" s="64"/>
      <c r="E7" s="2">
        <v>200</v>
      </c>
      <c r="F7" s="19">
        <v>2.9</v>
      </c>
      <c r="G7" s="19">
        <v>3</v>
      </c>
      <c r="H7" s="19">
        <v>4.7</v>
      </c>
      <c r="I7" s="19">
        <v>58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21.25</v>
      </c>
      <c r="G8" s="36">
        <f>SUM(G5:G7)</f>
        <v>22.67</v>
      </c>
      <c r="H8" s="36">
        <f>SUM(H5:H7)</f>
        <v>42.550000000000004</v>
      </c>
      <c r="I8" s="36">
        <f>SUM(I5:I7)</f>
        <v>466.68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8.25" customHeight="1" x14ac:dyDescent="0.25">
      <c r="A10" s="2"/>
      <c r="B10" s="64"/>
      <c r="C10" s="64"/>
      <c r="D10" s="64"/>
      <c r="E10" s="4"/>
      <c r="F10" s="19"/>
      <c r="G10" s="19"/>
      <c r="H10" s="19"/>
      <c r="I10" s="19"/>
    </row>
    <row r="11" spans="1:9" ht="14.1" customHeight="1" x14ac:dyDescent="0.25">
      <c r="A11" s="2"/>
      <c r="B11" s="84" t="s">
        <v>11</v>
      </c>
      <c r="C11" s="85"/>
      <c r="D11" s="86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36" customHeight="1" x14ac:dyDescent="0.25">
      <c r="A13" s="47" t="s">
        <v>226</v>
      </c>
      <c r="B13" s="96" t="s">
        <v>247</v>
      </c>
      <c r="C13" s="97"/>
      <c r="D13" s="98"/>
      <c r="E13" s="2">
        <v>510</v>
      </c>
      <c r="F13" s="19">
        <v>3.3</v>
      </c>
      <c r="G13" s="19">
        <v>7.26</v>
      </c>
      <c r="H13" s="19">
        <v>7.96</v>
      </c>
      <c r="I13" s="19">
        <v>111.41</v>
      </c>
    </row>
    <row r="14" spans="1:9" ht="37.5" customHeight="1" x14ac:dyDescent="0.25">
      <c r="A14" s="47" t="s">
        <v>218</v>
      </c>
      <c r="B14" s="64" t="s">
        <v>99</v>
      </c>
      <c r="C14" s="64"/>
      <c r="D14" s="64"/>
      <c r="E14" s="2">
        <v>50</v>
      </c>
      <c r="F14" s="19">
        <v>16.2</v>
      </c>
      <c r="G14" s="19">
        <v>7.94</v>
      </c>
      <c r="H14" s="19">
        <v>0</v>
      </c>
      <c r="I14" s="19">
        <v>136.26</v>
      </c>
    </row>
    <row r="15" spans="1:9" ht="36.75" customHeight="1" x14ac:dyDescent="0.25">
      <c r="A15" s="47" t="s">
        <v>214</v>
      </c>
      <c r="B15" s="57" t="s">
        <v>184</v>
      </c>
      <c r="C15" s="58"/>
      <c r="D15" s="59"/>
      <c r="E15" s="2">
        <v>135</v>
      </c>
      <c r="F15" s="19">
        <v>2.8</v>
      </c>
      <c r="G15" s="19">
        <v>10.18</v>
      </c>
      <c r="H15" s="19">
        <v>13.2</v>
      </c>
      <c r="I15" s="19">
        <v>156</v>
      </c>
    </row>
    <row r="16" spans="1:9" ht="32.25" customHeight="1" x14ac:dyDescent="0.25">
      <c r="A16" s="47" t="s">
        <v>210</v>
      </c>
      <c r="B16" s="57" t="s">
        <v>200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22.94</v>
      </c>
      <c r="G17" s="36">
        <f>SUM(G13:G16)</f>
        <v>25.38</v>
      </c>
      <c r="H17" s="36">
        <f>SUM(H13:H16)</f>
        <v>47.86</v>
      </c>
      <c r="I17" s="36">
        <f>SUM(I13:I16)</f>
        <v>513.87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45" customHeight="1" x14ac:dyDescent="0.25">
      <c r="A19" s="47" t="s">
        <v>196</v>
      </c>
      <c r="B19" s="73" t="s">
        <v>166</v>
      </c>
      <c r="C19" s="74"/>
      <c r="D19" s="75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8" customHeight="1" x14ac:dyDescent="0.25">
      <c r="A20" s="47" t="s">
        <v>192</v>
      </c>
      <c r="B20" s="73" t="s">
        <v>161</v>
      </c>
      <c r="C20" s="74"/>
      <c r="D20" s="75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6.5</v>
      </c>
      <c r="G21" s="36">
        <f t="shared" ref="G21:I21" si="0">SUM(G19:G20)</f>
        <v>5.8999999999999995</v>
      </c>
      <c r="H21" s="36">
        <f t="shared" si="0"/>
        <v>22.9</v>
      </c>
      <c r="I21" s="36">
        <f t="shared" si="0"/>
        <v>175.5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33.75" customHeight="1" x14ac:dyDescent="0.25">
      <c r="A23" s="47" t="s">
        <v>229</v>
      </c>
      <c r="B23" s="80" t="s">
        <v>172</v>
      </c>
      <c r="C23" s="81"/>
      <c r="D23" s="82"/>
      <c r="E23" s="18">
        <v>105</v>
      </c>
      <c r="F23" s="19">
        <v>15.06</v>
      </c>
      <c r="G23" s="19">
        <v>2.71</v>
      </c>
      <c r="H23" s="19">
        <v>10.3</v>
      </c>
      <c r="I23" s="19">
        <v>166.54</v>
      </c>
    </row>
    <row r="24" spans="1:9" ht="35.25" customHeight="1" x14ac:dyDescent="0.25">
      <c r="A24" s="47" t="s">
        <v>228</v>
      </c>
      <c r="B24" s="72" t="s">
        <v>173</v>
      </c>
      <c r="C24" s="72"/>
      <c r="D24" s="72"/>
      <c r="E24" s="18">
        <v>160</v>
      </c>
      <c r="F24" s="19">
        <v>4.8</v>
      </c>
      <c r="G24" s="19">
        <v>8.8000000000000007</v>
      </c>
      <c r="H24" s="19">
        <v>37</v>
      </c>
      <c r="I24" s="19">
        <v>234</v>
      </c>
    </row>
    <row r="25" spans="1:9" ht="16.5" customHeight="1" x14ac:dyDescent="0.25">
      <c r="A25" s="2">
        <v>66</v>
      </c>
      <c r="B25" s="64" t="s">
        <v>96</v>
      </c>
      <c r="C25" s="64"/>
      <c r="D25" s="64"/>
      <c r="E25" s="2">
        <v>200</v>
      </c>
      <c r="F25" s="19">
        <v>0</v>
      </c>
      <c r="G25" s="19">
        <v>0</v>
      </c>
      <c r="H25" s="19">
        <v>0</v>
      </c>
      <c r="I25" s="19">
        <v>0</v>
      </c>
    </row>
    <row r="26" spans="1:9" ht="14.1" customHeight="1" x14ac:dyDescent="0.25">
      <c r="A26" s="2"/>
      <c r="B26" s="60" t="s">
        <v>19</v>
      </c>
      <c r="C26" s="61"/>
      <c r="D26" s="62"/>
      <c r="E26" s="2"/>
      <c r="F26" s="36">
        <f>SUM(F23:F25)</f>
        <v>19.86</v>
      </c>
      <c r="G26" s="36">
        <f>SUM(G23:G25)</f>
        <v>11.510000000000002</v>
      </c>
      <c r="H26" s="36">
        <f>SUM(H23:H25)</f>
        <v>47.3</v>
      </c>
      <c r="I26" s="36">
        <f>SUM(I23:I25)</f>
        <v>400.53999999999996</v>
      </c>
    </row>
    <row r="27" spans="1:9" ht="14.1" customHeight="1" x14ac:dyDescent="0.25">
      <c r="A27" s="2"/>
      <c r="B27" s="54" t="s">
        <v>20</v>
      </c>
      <c r="C27" s="55"/>
      <c r="D27" s="56"/>
      <c r="E27" s="2"/>
      <c r="F27" s="19"/>
      <c r="G27" s="19"/>
      <c r="H27" s="19"/>
      <c r="I27" s="19"/>
    </row>
    <row r="28" spans="1:9" ht="7.5" customHeight="1" x14ac:dyDescent="0.25">
      <c r="A28" s="2"/>
      <c r="B28" s="57"/>
      <c r="C28" s="58"/>
      <c r="D28" s="59"/>
      <c r="E28" s="2"/>
      <c r="F28" s="19"/>
      <c r="G28" s="19"/>
      <c r="H28" s="19"/>
      <c r="I28" s="19"/>
    </row>
    <row r="29" spans="1:9" ht="14.1" customHeight="1" x14ac:dyDescent="0.25">
      <c r="A29" s="2"/>
      <c r="B29" s="60" t="s">
        <v>168</v>
      </c>
      <c r="C29" s="61"/>
      <c r="D29" s="62"/>
      <c r="E29" s="2"/>
      <c r="F29" s="6">
        <f>SUM(F28)</f>
        <v>0</v>
      </c>
      <c r="G29" s="6">
        <f t="shared" ref="G29:I29" si="1">SUM(G28)</f>
        <v>0</v>
      </c>
      <c r="H29" s="6">
        <f t="shared" si="1"/>
        <v>0</v>
      </c>
      <c r="I29" s="6">
        <f t="shared" si="1"/>
        <v>0</v>
      </c>
    </row>
    <row r="30" spans="1:9" ht="14.1" customHeight="1" x14ac:dyDescent="0.25">
      <c r="A30" s="2"/>
      <c r="B30" s="54" t="s">
        <v>107</v>
      </c>
      <c r="C30" s="55"/>
      <c r="D30" s="56"/>
      <c r="E30" s="2"/>
      <c r="F30" s="6"/>
      <c r="G30" s="6"/>
      <c r="H30" s="6"/>
      <c r="I30" s="6"/>
    </row>
    <row r="31" spans="1:9" x14ac:dyDescent="0.25">
      <c r="A31" s="2" t="s">
        <v>97</v>
      </c>
      <c r="B31" s="72" t="s">
        <v>98</v>
      </c>
      <c r="C31" s="72"/>
      <c r="D31" s="72"/>
      <c r="E31" s="18">
        <v>100</v>
      </c>
      <c r="F31" s="5">
        <v>6.6</v>
      </c>
      <c r="G31" s="5">
        <v>1.2</v>
      </c>
      <c r="H31" s="5">
        <v>33.4</v>
      </c>
      <c r="I31" s="5">
        <v>174</v>
      </c>
    </row>
    <row r="32" spans="1:9" x14ac:dyDescent="0.25">
      <c r="A32" s="2"/>
      <c r="B32" s="84" t="s">
        <v>30</v>
      </c>
      <c r="C32" s="85"/>
      <c r="D32" s="86"/>
      <c r="E32" s="35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22.5" customHeight="1" x14ac:dyDescent="0.25">
      <c r="A33" s="2"/>
      <c r="B33" s="60" t="s">
        <v>21</v>
      </c>
      <c r="C33" s="61"/>
      <c r="D33" s="62"/>
      <c r="E33" s="2"/>
      <c r="F33" s="36">
        <f>F32+F29+F26+F21+F17+F11+F8</f>
        <v>77.150000000000006</v>
      </c>
      <c r="G33" s="36">
        <f>G32+G29+G26+G21+G17+G11+G8</f>
        <v>66.66</v>
      </c>
      <c r="H33" s="36">
        <f>H32+H29+H26+H21+H17+H11+H8</f>
        <v>194.01</v>
      </c>
      <c r="I33" s="36">
        <f>I32+I29+I26+I21+I17+I11+I8</f>
        <v>1730.59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8">
    <mergeCell ref="B32:D3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8:D18"/>
    <mergeCell ref="B10:D10"/>
    <mergeCell ref="B15:D15"/>
    <mergeCell ref="B16:D16"/>
    <mergeCell ref="B17:D17"/>
    <mergeCell ref="B9:D9"/>
    <mergeCell ref="B11:D11"/>
    <mergeCell ref="B12:D12"/>
    <mergeCell ref="B13:D13"/>
    <mergeCell ref="B33:D33"/>
    <mergeCell ref="B20:D20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1:D21"/>
    <mergeCell ref="B22:D22"/>
    <mergeCell ref="B23:D23"/>
    <mergeCell ref="B24:D24"/>
    <mergeCell ref="B14:D1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ДИЕТЫ С ПОНИЖЕННОЙ КАЛОРИЙНОСТЬЮ                     (НКД)   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13" zoomScaleNormal="100" workbookViewId="0">
      <selection activeCell="J15" sqref="J15"/>
    </sheetView>
  </sheetViews>
  <sheetFormatPr defaultColWidth="9.140625" defaultRowHeight="15" x14ac:dyDescent="0.25"/>
  <cols>
    <col min="1" max="1" width="18.28515625" customWidth="1"/>
    <col min="4" max="4" width="5.85546875" customWidth="1"/>
    <col min="5" max="6" width="8.85546875" customWidth="1"/>
    <col min="7" max="7" width="8.28515625" customWidth="1"/>
    <col min="8" max="8" width="8.7109375" customWidth="1"/>
    <col min="9" max="9" width="9.28515625" customWidth="1"/>
  </cols>
  <sheetData>
    <row r="1" spans="1:9" ht="18.75" x14ac:dyDescent="0.3">
      <c r="A1" s="1" t="s">
        <v>246</v>
      </c>
      <c r="B1" s="1"/>
      <c r="C1" s="1"/>
      <c r="D1" s="1"/>
      <c r="E1" s="1"/>
      <c r="F1" s="1"/>
      <c r="G1" s="76" t="s">
        <v>159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34.5" customHeight="1" x14ac:dyDescent="0.25">
      <c r="A5" s="47" t="s">
        <v>213</v>
      </c>
      <c r="B5" s="87" t="s">
        <v>177</v>
      </c>
      <c r="C5" s="88"/>
      <c r="D5" s="89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33" customHeight="1" x14ac:dyDescent="0.25">
      <c r="A6" s="47" t="s">
        <v>245</v>
      </c>
      <c r="B6" s="73" t="s">
        <v>66</v>
      </c>
      <c r="C6" s="74"/>
      <c r="D6" s="75"/>
      <c r="E6" s="48">
        <v>25</v>
      </c>
      <c r="F6" s="49">
        <v>5.8</v>
      </c>
      <c r="G6" s="49">
        <v>7.37</v>
      </c>
      <c r="H6" s="49">
        <v>0</v>
      </c>
      <c r="I6" s="49">
        <v>91</v>
      </c>
    </row>
    <row r="7" spans="1:9" ht="44.25" customHeight="1" x14ac:dyDescent="0.25">
      <c r="A7" s="2">
        <v>66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18.5</v>
      </c>
      <c r="G8" s="36">
        <f>SUM(G5:G7)</f>
        <v>19.04</v>
      </c>
      <c r="H8" s="36">
        <f>SUM(H5:H7)</f>
        <v>38.85</v>
      </c>
      <c r="I8" s="36">
        <f>SUM(I5:I7)</f>
        <v>404.33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9.75" customHeight="1" x14ac:dyDescent="0.25">
      <c r="A10" s="2"/>
      <c r="B10" s="64"/>
      <c r="C10" s="64"/>
      <c r="D10" s="64"/>
      <c r="E10" s="4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5" customHeight="1" x14ac:dyDescent="0.25">
      <c r="A13" s="47" t="s">
        <v>205</v>
      </c>
      <c r="B13" s="64" t="s">
        <v>164</v>
      </c>
      <c r="C13" s="64"/>
      <c r="D13" s="64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37.5" customHeight="1" x14ac:dyDescent="0.25">
      <c r="A14" s="47" t="s">
        <v>216</v>
      </c>
      <c r="B14" s="64" t="s">
        <v>182</v>
      </c>
      <c r="C14" s="64"/>
      <c r="D14" s="64"/>
      <c r="E14" s="2">
        <v>180</v>
      </c>
      <c r="F14" s="19">
        <v>6.92</v>
      </c>
      <c r="G14" s="19">
        <v>8.99</v>
      </c>
      <c r="H14" s="19">
        <v>26.93</v>
      </c>
      <c r="I14" s="19">
        <v>219.15</v>
      </c>
    </row>
    <row r="15" spans="1:9" ht="35.25" customHeight="1" x14ac:dyDescent="0.25">
      <c r="A15" s="47" t="s">
        <v>230</v>
      </c>
      <c r="B15" s="64" t="s">
        <v>231</v>
      </c>
      <c r="C15" s="64"/>
      <c r="D15" s="64"/>
      <c r="E15" s="2">
        <v>86</v>
      </c>
      <c r="F15" s="19">
        <v>30.2</v>
      </c>
      <c r="G15" s="19">
        <v>8.9</v>
      </c>
      <c r="H15" s="19">
        <v>0</v>
      </c>
      <c r="I15" s="19">
        <v>204</v>
      </c>
    </row>
    <row r="16" spans="1:9" ht="36.75" customHeight="1" x14ac:dyDescent="0.25">
      <c r="A16" s="47" t="s">
        <v>210</v>
      </c>
      <c r="B16" s="57" t="s">
        <v>200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42.17</v>
      </c>
      <c r="G17" s="36">
        <f>SUM(G13:G16)</f>
        <v>25.130000000000003</v>
      </c>
      <c r="H17" s="36">
        <f>SUM(H13:H16)</f>
        <v>69.44</v>
      </c>
      <c r="I17" s="36">
        <f>SUM(I13:I16)</f>
        <v>681.55000000000007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46.5" customHeight="1" x14ac:dyDescent="0.25">
      <c r="A19" s="47" t="s">
        <v>194</v>
      </c>
      <c r="B19" s="57" t="s">
        <v>160</v>
      </c>
      <c r="C19" s="58"/>
      <c r="D19" s="59"/>
      <c r="E19" s="2">
        <v>230</v>
      </c>
      <c r="F19" s="19">
        <v>1.1499999999999999</v>
      </c>
      <c r="G19" s="19">
        <v>0.23</v>
      </c>
      <c r="H19" s="19">
        <v>23.23</v>
      </c>
      <c r="I19" s="19">
        <v>105.8</v>
      </c>
    </row>
    <row r="20" spans="1:9" ht="36" customHeight="1" x14ac:dyDescent="0.25">
      <c r="A20" s="47" t="s">
        <v>217</v>
      </c>
      <c r="B20" s="73" t="s">
        <v>161</v>
      </c>
      <c r="C20" s="74"/>
      <c r="D20" s="75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1.75</v>
      </c>
      <c r="G21" s="36">
        <f t="shared" ref="G21:I21" si="0">SUM(G19:G20)</f>
        <v>0.83</v>
      </c>
      <c r="H21" s="36">
        <f t="shared" si="0"/>
        <v>37.93</v>
      </c>
      <c r="I21" s="36">
        <f t="shared" si="0"/>
        <v>176.3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38.25" customHeight="1" x14ac:dyDescent="0.25">
      <c r="A23" s="47" t="s">
        <v>219</v>
      </c>
      <c r="B23" s="65" t="s">
        <v>175</v>
      </c>
      <c r="C23" s="66"/>
      <c r="D23" s="67"/>
      <c r="E23" s="2">
        <v>190</v>
      </c>
      <c r="F23" s="19">
        <v>29.7</v>
      </c>
      <c r="G23" s="19">
        <v>17.63</v>
      </c>
      <c r="H23" s="19">
        <v>16.05</v>
      </c>
      <c r="I23" s="19">
        <v>345.48</v>
      </c>
    </row>
    <row r="24" spans="1:9" ht="25.5" customHeight="1" x14ac:dyDescent="0.25">
      <c r="A24" s="2">
        <v>11.1</v>
      </c>
      <c r="B24" s="64" t="s">
        <v>96</v>
      </c>
      <c r="C24" s="64"/>
      <c r="D24" s="64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0" t="s">
        <v>19</v>
      </c>
      <c r="C25" s="61"/>
      <c r="D25" s="62"/>
      <c r="E25" s="2"/>
      <c r="F25" s="6">
        <f>SUM(F23:F24)</f>
        <v>29.7</v>
      </c>
      <c r="G25" s="6">
        <f>SUM(G23:G24)</f>
        <v>17.63</v>
      </c>
      <c r="H25" s="6">
        <f>SUM(H23:H24)</f>
        <v>16.05</v>
      </c>
      <c r="I25" s="6">
        <f>SUM(I23:I24)</f>
        <v>345.48</v>
      </c>
    </row>
    <row r="26" spans="1:9" ht="14.1" customHeight="1" x14ac:dyDescent="0.25">
      <c r="A26" s="2"/>
      <c r="B26" s="54" t="s">
        <v>20</v>
      </c>
      <c r="C26" s="55"/>
      <c r="D26" s="56"/>
      <c r="E26" s="2"/>
      <c r="F26" s="5"/>
      <c r="G26" s="5"/>
      <c r="H26" s="5"/>
      <c r="I26" s="5"/>
    </row>
    <row r="27" spans="1:9" ht="9.75" customHeight="1" x14ac:dyDescent="0.25">
      <c r="A27" s="2"/>
      <c r="B27" s="57"/>
      <c r="C27" s="58"/>
      <c r="D27" s="59"/>
      <c r="E27" s="2"/>
      <c r="F27" s="5"/>
      <c r="G27" s="5"/>
      <c r="H27" s="5"/>
      <c r="I27" s="5"/>
    </row>
    <row r="28" spans="1:9" ht="14.1" customHeight="1" x14ac:dyDescent="0.25">
      <c r="A28" s="2"/>
      <c r="B28" s="60" t="s">
        <v>168</v>
      </c>
      <c r="C28" s="61"/>
      <c r="D28" s="62"/>
      <c r="E28" s="2"/>
      <c r="F28" s="6">
        <f>SUM(F27)</f>
        <v>0</v>
      </c>
      <c r="G28" s="6">
        <f t="shared" ref="G28:I28" si="1">SUM(G27)</f>
        <v>0</v>
      </c>
      <c r="H28" s="6">
        <f t="shared" si="1"/>
        <v>0</v>
      </c>
      <c r="I28" s="6">
        <f t="shared" si="1"/>
        <v>0</v>
      </c>
    </row>
    <row r="29" spans="1:9" ht="14.1" customHeight="1" x14ac:dyDescent="0.25">
      <c r="A29" s="2"/>
      <c r="B29" s="54" t="s">
        <v>102</v>
      </c>
      <c r="C29" s="55"/>
      <c r="D29" s="56"/>
      <c r="E29" s="2"/>
      <c r="F29" s="6"/>
      <c r="G29" s="6"/>
      <c r="H29" s="6"/>
      <c r="I29" s="6"/>
    </row>
    <row r="30" spans="1:9" x14ac:dyDescent="0.25">
      <c r="A30" s="2" t="s">
        <v>97</v>
      </c>
      <c r="B30" s="72" t="s">
        <v>98</v>
      </c>
      <c r="C30" s="72"/>
      <c r="D30" s="72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x14ac:dyDescent="0.25">
      <c r="A31" s="2"/>
      <c r="B31" s="84" t="s">
        <v>30</v>
      </c>
      <c r="C31" s="85"/>
      <c r="D31" s="86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x14ac:dyDescent="0.25">
      <c r="A32" s="2"/>
      <c r="B32" s="60" t="s">
        <v>21</v>
      </c>
      <c r="C32" s="61"/>
      <c r="D32" s="62"/>
      <c r="E32" s="2"/>
      <c r="F32" s="36">
        <f>F8+F11+F17+F21+F25+F28+F31</f>
        <v>98.72</v>
      </c>
      <c r="G32" s="36">
        <f>G8+G11+G17+G21+G25+G28+G31</f>
        <v>63.83</v>
      </c>
      <c r="H32" s="36">
        <f>H8+H11+H17+H21+H25+H28+H31</f>
        <v>195.67000000000002</v>
      </c>
      <c r="I32" s="36">
        <f>I8+I11+I17+I21+I25+I28+I31</f>
        <v>1781.66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9:D9"/>
    <mergeCell ref="B11:D11"/>
    <mergeCell ref="B12:D12"/>
    <mergeCell ref="B13:D13"/>
    <mergeCell ref="G1:I1"/>
    <mergeCell ref="H2:H3"/>
    <mergeCell ref="I2:I3"/>
    <mergeCell ref="B4:D4"/>
    <mergeCell ref="B5:D5"/>
    <mergeCell ref="E2:E3"/>
    <mergeCell ref="F2:F3"/>
    <mergeCell ref="G2:G3"/>
    <mergeCell ref="A2:A3"/>
    <mergeCell ref="B2:D3"/>
    <mergeCell ref="B7:D7"/>
    <mergeCell ref="B24:D24"/>
    <mergeCell ref="B25:D25"/>
    <mergeCell ref="B19:D19"/>
    <mergeCell ref="B21:D21"/>
    <mergeCell ref="B22:D22"/>
    <mergeCell ref="B23:D23"/>
    <mergeCell ref="B20:D20"/>
    <mergeCell ref="B8:D8"/>
    <mergeCell ref="B6:D6"/>
    <mergeCell ref="B15:D15"/>
    <mergeCell ref="B16:D16"/>
    <mergeCell ref="B10:D10"/>
    <mergeCell ref="B14:D14"/>
    <mergeCell ref="B17:D17"/>
    <mergeCell ref="B18:D18"/>
    <mergeCell ref="B32:D32"/>
    <mergeCell ref="B30:D30"/>
    <mergeCell ref="B28:D28"/>
    <mergeCell ref="B29:D29"/>
    <mergeCell ref="B26:D26"/>
    <mergeCell ref="B27:D27"/>
    <mergeCell ref="B31:D31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ДИЕТЫ С ПОНИЖЕННОЙ КАЛОРИЙНОСТЬЮ                     (ОВДД)-9   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view="pageLayout" topLeftCell="A10" zoomScaleNormal="100" workbookViewId="0">
      <selection activeCell="E19" sqref="E19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246</v>
      </c>
      <c r="B1" s="1"/>
      <c r="C1" s="1"/>
      <c r="D1" s="1"/>
      <c r="E1" s="76"/>
      <c r="F1" s="76"/>
    </row>
    <row r="2" spans="1:7" ht="15" customHeight="1" x14ac:dyDescent="0.25">
      <c r="A2" s="103" t="s">
        <v>28</v>
      </c>
      <c r="B2" s="103"/>
      <c r="C2" s="103"/>
      <c r="D2" s="103" t="s">
        <v>4</v>
      </c>
      <c r="E2" s="103" t="s">
        <v>5</v>
      </c>
      <c r="F2" s="103" t="s">
        <v>6</v>
      </c>
      <c r="G2" s="99" t="s">
        <v>29</v>
      </c>
    </row>
    <row r="3" spans="1:7" x14ac:dyDescent="0.25">
      <c r="A3" s="103"/>
      <c r="B3" s="103"/>
      <c r="C3" s="103"/>
      <c r="D3" s="103"/>
      <c r="E3" s="103"/>
      <c r="F3" s="103"/>
      <c r="G3" s="100"/>
    </row>
    <row r="4" spans="1:7" ht="25.5" customHeight="1" x14ac:dyDescent="0.25">
      <c r="A4" s="102" t="s">
        <v>0</v>
      </c>
      <c r="B4" s="102"/>
      <c r="C4" s="102"/>
      <c r="D4" s="7">
        <f>понедельник!F32</f>
        <v>73.55</v>
      </c>
      <c r="E4" s="7">
        <f>понедельник!G32</f>
        <v>66.28</v>
      </c>
      <c r="F4" s="7">
        <f>понедельник!H32</f>
        <v>187.68000000000004</v>
      </c>
      <c r="G4" s="7">
        <f>понедельник!I32</f>
        <v>1651.48</v>
      </c>
    </row>
    <row r="5" spans="1:7" ht="25.5" customHeight="1" x14ac:dyDescent="0.25">
      <c r="A5" s="102" t="s">
        <v>22</v>
      </c>
      <c r="B5" s="102"/>
      <c r="C5" s="102"/>
      <c r="D5" s="7">
        <f>вторник!F33</f>
        <v>80.89</v>
      </c>
      <c r="E5" s="7">
        <f>вторник!G33</f>
        <v>70.12</v>
      </c>
      <c r="F5" s="7">
        <f>вторник!H33</f>
        <v>194.63000000000002</v>
      </c>
      <c r="G5" s="7">
        <f>вторник!I33</f>
        <v>1750.93</v>
      </c>
    </row>
    <row r="6" spans="1:7" ht="25.5" customHeight="1" x14ac:dyDescent="0.25">
      <c r="A6" s="102" t="s">
        <v>23</v>
      </c>
      <c r="B6" s="102"/>
      <c r="C6" s="102"/>
      <c r="D6" s="43">
        <f>среда!F33</f>
        <v>102.88</v>
      </c>
      <c r="E6" s="43">
        <f>среда!G33</f>
        <v>89.08</v>
      </c>
      <c r="F6" s="43">
        <f>среда!H33</f>
        <v>183.12</v>
      </c>
      <c r="G6" s="43">
        <f>среда!I33</f>
        <v>1950.08</v>
      </c>
    </row>
    <row r="7" spans="1:7" ht="25.5" customHeight="1" x14ac:dyDescent="0.25">
      <c r="A7" s="102" t="s">
        <v>24</v>
      </c>
      <c r="B7" s="102"/>
      <c r="C7" s="102"/>
      <c r="D7" s="43">
        <f>четверг!F35</f>
        <v>85.18</v>
      </c>
      <c r="E7" s="43">
        <f>четверг!G35</f>
        <v>53.61</v>
      </c>
      <c r="F7" s="43">
        <f>четверг!H35</f>
        <v>188.81000000000003</v>
      </c>
      <c r="G7" s="43">
        <f>четверг!I35</f>
        <v>1604.13</v>
      </c>
    </row>
    <row r="8" spans="1:7" ht="25.5" customHeight="1" x14ac:dyDescent="0.25">
      <c r="A8" s="102" t="s">
        <v>27</v>
      </c>
      <c r="B8" s="102"/>
      <c r="C8" s="102"/>
      <c r="D8" s="43">
        <f>пятница!F34</f>
        <v>93.899999999999991</v>
      </c>
      <c r="E8" s="43">
        <f>пятница!G34</f>
        <v>73.460000000000008</v>
      </c>
      <c r="F8" s="43">
        <f>пятница!H34</f>
        <v>148.1</v>
      </c>
      <c r="G8" s="43">
        <f>пятница!I34</f>
        <v>1645.08</v>
      </c>
    </row>
    <row r="9" spans="1:7" ht="25.5" customHeight="1" x14ac:dyDescent="0.25">
      <c r="A9" s="102" t="s">
        <v>26</v>
      </c>
      <c r="B9" s="102"/>
      <c r="C9" s="102"/>
      <c r="D9" s="43">
        <f>суббота!F33</f>
        <v>77.150000000000006</v>
      </c>
      <c r="E9" s="43">
        <f>суббота!G33</f>
        <v>66.66</v>
      </c>
      <c r="F9" s="43">
        <f>суббота!H33</f>
        <v>194.01</v>
      </c>
      <c r="G9" s="43">
        <f>суббота!I33</f>
        <v>1730.59</v>
      </c>
    </row>
    <row r="10" spans="1:7" ht="25.5" customHeight="1" x14ac:dyDescent="0.25">
      <c r="A10" s="102" t="s">
        <v>25</v>
      </c>
      <c r="B10" s="102"/>
      <c r="C10" s="102"/>
      <c r="D10" s="43">
        <f>воскресенье!F32</f>
        <v>98.72</v>
      </c>
      <c r="E10" s="43">
        <f>воскресенье!G32</f>
        <v>63.83</v>
      </c>
      <c r="F10" s="43">
        <f>воскресенье!H32</f>
        <v>195.67000000000002</v>
      </c>
      <c r="G10" s="43">
        <f>воскресенье!I32</f>
        <v>1781.66</v>
      </c>
    </row>
    <row r="11" spans="1:7" ht="25.5" customHeight="1" x14ac:dyDescent="0.25">
      <c r="A11" s="101" t="s">
        <v>30</v>
      </c>
      <c r="B11" s="101"/>
      <c r="C11" s="101"/>
      <c r="D11" s="8">
        <f>SUM(D4:D10)</f>
        <v>612.27</v>
      </c>
      <c r="E11" s="8">
        <f>SUM(E4:E10)</f>
        <v>483.04</v>
      </c>
      <c r="F11" s="8">
        <f>SUM(F4:F10)</f>
        <v>1292.0200000000002</v>
      </c>
      <c r="G11" s="8">
        <f>SUM(G4:G10)</f>
        <v>12113.95</v>
      </c>
    </row>
    <row r="12" spans="1:7" x14ac:dyDescent="0.25">
      <c r="A12" s="53"/>
      <c r="B12" s="53"/>
      <c r="C12" s="53"/>
      <c r="D12" s="1"/>
      <c r="E12" s="1"/>
      <c r="F12" s="1"/>
    </row>
    <row r="13" spans="1:7" x14ac:dyDescent="0.25">
      <c r="A13" s="143" t="s">
        <v>248</v>
      </c>
      <c r="B13" s="143"/>
      <c r="C13" s="143"/>
      <c r="D13" s="143"/>
      <c r="E13" s="143"/>
      <c r="F13" s="143"/>
      <c r="G13" s="143"/>
    </row>
    <row r="14" spans="1:7" x14ac:dyDescent="0.25">
      <c r="A14" s="108" t="s">
        <v>249</v>
      </c>
      <c r="B14" s="108"/>
      <c r="C14" s="108"/>
      <c r="D14" s="108"/>
      <c r="E14" s="108"/>
      <c r="F14" s="108"/>
      <c r="G14" s="108"/>
    </row>
    <row r="15" spans="1:7" x14ac:dyDescent="0.25">
      <c r="A15" s="108" t="s">
        <v>250</v>
      </c>
      <c r="B15" s="108"/>
      <c r="C15" s="108"/>
      <c r="D15" s="108"/>
      <c r="E15" s="108"/>
      <c r="F15" s="108"/>
      <c r="G15" s="108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7">
    <mergeCell ref="A14:G14"/>
    <mergeCell ref="A15:G15"/>
    <mergeCell ref="E1:F1"/>
    <mergeCell ref="A2:C3"/>
    <mergeCell ref="D2:D3"/>
    <mergeCell ref="E2:E3"/>
    <mergeCell ref="F2:F3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    (ОВДД)-9             8-14 день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topLeftCell="A10" zoomScaleNormal="100" workbookViewId="0">
      <selection activeCell="E10" sqref="E10"/>
    </sheetView>
  </sheetViews>
  <sheetFormatPr defaultColWidth="9.140625" defaultRowHeight="15" x14ac:dyDescent="0.25"/>
  <cols>
    <col min="1" max="1" width="6.28515625" customWidth="1"/>
    <col min="4" max="4" width="4.85546875" customWidth="1"/>
    <col min="5" max="15" width="5.140625" customWidth="1"/>
  </cols>
  <sheetData>
    <row r="1" spans="1:16" x14ac:dyDescent="0.25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>
        <v>7</v>
      </c>
    </row>
    <row r="2" spans="1:16" x14ac:dyDescent="0.2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A3" s="108" t="s">
        <v>152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ht="28.35" customHeight="1" x14ac:dyDescent="0.25">
      <c r="A4" s="114" t="s">
        <v>40</v>
      </c>
      <c r="B4" s="115" t="s">
        <v>41</v>
      </c>
      <c r="C4" s="115"/>
      <c r="D4" s="105" t="s">
        <v>42</v>
      </c>
      <c r="E4" s="109" t="s">
        <v>33</v>
      </c>
      <c r="F4" s="109" t="s">
        <v>34</v>
      </c>
      <c r="G4" s="109" t="s">
        <v>35</v>
      </c>
      <c r="H4" s="109" t="s">
        <v>36</v>
      </c>
      <c r="I4" s="109" t="s">
        <v>37</v>
      </c>
      <c r="J4" s="109" t="s">
        <v>38</v>
      </c>
      <c r="K4" s="109" t="s">
        <v>39</v>
      </c>
      <c r="L4" s="113" t="s">
        <v>43</v>
      </c>
      <c r="M4" s="110" t="s">
        <v>125</v>
      </c>
      <c r="N4" s="109"/>
      <c r="O4" s="109" t="s">
        <v>126</v>
      </c>
    </row>
    <row r="5" spans="1:16" ht="28.35" customHeight="1" x14ac:dyDescent="0.25">
      <c r="A5" s="114"/>
      <c r="B5" s="115"/>
      <c r="C5" s="115"/>
      <c r="D5" s="105"/>
      <c r="E5" s="109"/>
      <c r="F5" s="109"/>
      <c r="G5" s="109"/>
      <c r="H5" s="109"/>
      <c r="I5" s="109"/>
      <c r="J5" s="109"/>
      <c r="K5" s="109"/>
      <c r="L5" s="113"/>
      <c r="M5" s="111"/>
      <c r="N5" s="109"/>
      <c r="O5" s="109"/>
    </row>
    <row r="6" spans="1:16" ht="28.35" customHeight="1" x14ac:dyDescent="0.25">
      <c r="A6" s="114"/>
      <c r="B6" s="115"/>
      <c r="C6" s="115"/>
      <c r="D6" s="105"/>
      <c r="E6" s="109"/>
      <c r="F6" s="109"/>
      <c r="G6" s="109"/>
      <c r="H6" s="109"/>
      <c r="I6" s="109"/>
      <c r="J6" s="109"/>
      <c r="K6" s="109"/>
      <c r="L6" s="113"/>
      <c r="M6" s="112"/>
      <c r="N6" s="109"/>
      <c r="O6" s="109"/>
    </row>
    <row r="7" spans="1:16" ht="12.75" customHeight="1" x14ac:dyDescent="0.25">
      <c r="A7" s="10">
        <v>1</v>
      </c>
      <c r="B7" s="106" t="s">
        <v>13</v>
      </c>
      <c r="C7" s="106"/>
      <c r="D7" s="13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1">
        <v>100</v>
      </c>
      <c r="L7" s="41">
        <f>SUM(E7:K7)</f>
        <v>700</v>
      </c>
      <c r="M7" s="11">
        <f>L7-O7</f>
        <v>0</v>
      </c>
      <c r="N7" s="11"/>
      <c r="O7" s="11">
        <f>D7*P$1</f>
        <v>700</v>
      </c>
    </row>
    <row r="8" spans="1:16" ht="12.75" customHeight="1" x14ac:dyDescent="0.25">
      <c r="A8" s="10">
        <v>2</v>
      </c>
      <c r="B8" s="106" t="s">
        <v>44</v>
      </c>
      <c r="C8" s="106"/>
      <c r="D8" s="13">
        <v>0</v>
      </c>
      <c r="E8" s="10"/>
      <c r="F8" s="10"/>
      <c r="G8" s="10"/>
      <c r="H8" s="10"/>
      <c r="I8" s="10"/>
      <c r="J8" s="10"/>
      <c r="K8" s="11"/>
      <c r="L8" s="41">
        <f t="shared" ref="L8:L56" si="0">SUM(E8:K8)</f>
        <v>0</v>
      </c>
      <c r="M8" s="11">
        <f t="shared" ref="M8:M9" si="1">L8-O8</f>
        <v>0</v>
      </c>
      <c r="N8" s="11"/>
      <c r="O8" s="11">
        <f t="shared" ref="O8:O56" si="2">D8*P$1</f>
        <v>0</v>
      </c>
    </row>
    <row r="9" spans="1:16" ht="12.75" customHeight="1" x14ac:dyDescent="0.25">
      <c r="A9" s="10">
        <v>3</v>
      </c>
      <c r="B9" s="106" t="s">
        <v>45</v>
      </c>
      <c r="C9" s="106"/>
      <c r="D9" s="13">
        <v>5</v>
      </c>
      <c r="E9" s="10"/>
      <c r="F9" s="10">
        <v>5</v>
      </c>
      <c r="G9" s="10">
        <v>3</v>
      </c>
      <c r="H9" s="10">
        <v>4</v>
      </c>
      <c r="I9" s="10">
        <v>6</v>
      </c>
      <c r="J9" s="10"/>
      <c r="K9" s="11">
        <v>5</v>
      </c>
      <c r="L9" s="41">
        <f t="shared" si="0"/>
        <v>23</v>
      </c>
      <c r="M9" s="11">
        <f t="shared" si="1"/>
        <v>-12</v>
      </c>
      <c r="N9" s="11"/>
      <c r="O9" s="11">
        <f t="shared" si="2"/>
        <v>35</v>
      </c>
    </row>
    <row r="10" spans="1:16" ht="12.75" customHeight="1" x14ac:dyDescent="0.25">
      <c r="A10" s="10">
        <v>4</v>
      </c>
      <c r="B10" s="106" t="s">
        <v>46</v>
      </c>
      <c r="C10" s="106"/>
      <c r="D10" s="13">
        <v>10</v>
      </c>
      <c r="E10" s="10"/>
      <c r="F10" s="10"/>
      <c r="G10" s="10"/>
      <c r="H10" s="10"/>
      <c r="I10" s="10"/>
      <c r="J10" s="10"/>
      <c r="K10" s="11"/>
      <c r="L10" s="41">
        <f t="shared" si="0"/>
        <v>0</v>
      </c>
      <c r="M10" s="11">
        <f>(L11+L12+L13+L14+L15+L16+L17+L18+L19)-O10</f>
        <v>47.5</v>
      </c>
      <c r="N10" s="11"/>
      <c r="O10" s="11">
        <f t="shared" si="2"/>
        <v>70</v>
      </c>
    </row>
    <row r="11" spans="1:16" ht="12.75" customHeight="1" x14ac:dyDescent="0.25">
      <c r="A11" s="10">
        <v>5</v>
      </c>
      <c r="B11" s="106" t="s">
        <v>47</v>
      </c>
      <c r="C11" s="106"/>
      <c r="D11" s="13"/>
      <c r="E11" s="10"/>
      <c r="F11" s="10"/>
      <c r="G11" s="10"/>
      <c r="H11" s="10">
        <v>37.5</v>
      </c>
      <c r="I11" s="10"/>
      <c r="J11" s="10">
        <v>50</v>
      </c>
      <c r="K11" s="11"/>
      <c r="L11" s="41">
        <f t="shared" si="0"/>
        <v>87.5</v>
      </c>
      <c r="M11" s="11"/>
      <c r="N11" s="11"/>
      <c r="O11" s="11">
        <f t="shared" si="2"/>
        <v>0</v>
      </c>
    </row>
    <row r="12" spans="1:16" ht="12.75" customHeight="1" x14ac:dyDescent="0.25">
      <c r="A12" s="10">
        <v>6</v>
      </c>
      <c r="B12" s="106" t="s">
        <v>48</v>
      </c>
      <c r="C12" s="106"/>
      <c r="D12" s="13"/>
      <c r="E12" s="10">
        <v>20</v>
      </c>
      <c r="F12" s="10"/>
      <c r="G12" s="10"/>
      <c r="H12" s="10"/>
      <c r="I12" s="10"/>
      <c r="J12" s="10"/>
      <c r="K12" s="11"/>
      <c r="L12" s="41">
        <f t="shared" si="0"/>
        <v>20</v>
      </c>
      <c r="M12" s="11"/>
      <c r="N12" s="11"/>
      <c r="O12" s="11">
        <f t="shared" si="2"/>
        <v>0</v>
      </c>
    </row>
    <row r="13" spans="1:16" ht="12.75" customHeight="1" x14ac:dyDescent="0.25">
      <c r="A13" s="10">
        <v>7</v>
      </c>
      <c r="B13" s="106" t="s">
        <v>49</v>
      </c>
      <c r="C13" s="106"/>
      <c r="D13" s="13"/>
      <c r="E13" s="10"/>
      <c r="F13" s="10"/>
      <c r="G13" s="10"/>
      <c r="H13" s="10"/>
      <c r="I13" s="10"/>
      <c r="J13" s="10"/>
      <c r="K13" s="11"/>
      <c r="L13" s="41">
        <f t="shared" si="0"/>
        <v>0</v>
      </c>
      <c r="M13" s="11"/>
      <c r="N13" s="11"/>
      <c r="O13" s="11">
        <f t="shared" si="2"/>
        <v>0</v>
      </c>
    </row>
    <row r="14" spans="1:16" ht="12.75" customHeight="1" x14ac:dyDescent="0.25">
      <c r="A14" s="10">
        <v>8</v>
      </c>
      <c r="B14" s="106" t="s">
        <v>50</v>
      </c>
      <c r="C14" s="106"/>
      <c r="D14" s="13"/>
      <c r="E14" s="10"/>
      <c r="F14" s="10"/>
      <c r="G14" s="10"/>
      <c r="H14" s="10"/>
      <c r="I14" s="10"/>
      <c r="J14" s="10"/>
      <c r="K14" s="11"/>
      <c r="L14" s="41">
        <f t="shared" si="0"/>
        <v>0</v>
      </c>
      <c r="M14" s="11"/>
      <c r="N14" s="11"/>
      <c r="O14" s="11">
        <f t="shared" si="2"/>
        <v>0</v>
      </c>
    </row>
    <row r="15" spans="1:16" ht="12.75" customHeight="1" x14ac:dyDescent="0.25">
      <c r="A15" s="10">
        <v>9</v>
      </c>
      <c r="B15" s="106" t="s">
        <v>51</v>
      </c>
      <c r="C15" s="106"/>
      <c r="D15" s="13"/>
      <c r="E15" s="10"/>
      <c r="F15" s="10">
        <v>10</v>
      </c>
      <c r="G15" s="10"/>
      <c r="H15" s="10"/>
      <c r="I15" s="10"/>
      <c r="J15" s="10"/>
      <c r="K15" s="11"/>
      <c r="L15" s="41">
        <f t="shared" si="0"/>
        <v>10</v>
      </c>
      <c r="M15" s="11"/>
      <c r="N15" s="11"/>
      <c r="O15" s="11">
        <f t="shared" si="2"/>
        <v>0</v>
      </c>
    </row>
    <row r="16" spans="1:16" ht="12.75" customHeight="1" x14ac:dyDescent="0.25">
      <c r="A16" s="10">
        <v>10</v>
      </c>
      <c r="B16" s="106" t="s">
        <v>52</v>
      </c>
      <c r="C16" s="106"/>
      <c r="D16" s="13"/>
      <c r="E16" s="10"/>
      <c r="F16" s="10"/>
      <c r="G16" s="10"/>
      <c r="H16" s="10"/>
      <c r="I16" s="10"/>
      <c r="J16" s="10"/>
      <c r="K16" s="11"/>
      <c r="L16" s="41">
        <f t="shared" si="0"/>
        <v>0</v>
      </c>
      <c r="M16" s="11"/>
      <c r="N16" s="11"/>
      <c r="O16" s="11">
        <f t="shared" si="2"/>
        <v>0</v>
      </c>
    </row>
    <row r="17" spans="1:15" ht="12.75" customHeight="1" x14ac:dyDescent="0.25">
      <c r="A17" s="10">
        <v>11</v>
      </c>
      <c r="B17" s="106" t="s">
        <v>53</v>
      </c>
      <c r="C17" s="106"/>
      <c r="D17" s="13"/>
      <c r="E17" s="10"/>
      <c r="F17" s="10"/>
      <c r="G17" s="10"/>
      <c r="H17" s="10"/>
      <c r="I17" s="10"/>
      <c r="J17" s="10"/>
      <c r="K17" s="11"/>
      <c r="L17" s="41">
        <f t="shared" si="0"/>
        <v>0</v>
      </c>
      <c r="M17" s="11"/>
      <c r="N17" s="11"/>
      <c r="O17" s="11">
        <f t="shared" si="2"/>
        <v>0</v>
      </c>
    </row>
    <row r="18" spans="1:15" ht="12.75" customHeight="1" x14ac:dyDescent="0.25">
      <c r="A18" s="10">
        <v>12</v>
      </c>
      <c r="B18" s="106" t="s">
        <v>54</v>
      </c>
      <c r="C18" s="106"/>
      <c r="D18" s="13"/>
      <c r="E18" s="10"/>
      <c r="F18" s="10"/>
      <c r="G18" s="10"/>
      <c r="H18" s="10"/>
      <c r="I18" s="10"/>
      <c r="J18" s="10"/>
      <c r="K18" s="11"/>
      <c r="L18" s="41">
        <f t="shared" si="0"/>
        <v>0</v>
      </c>
      <c r="M18" s="11"/>
      <c r="N18" s="11"/>
      <c r="O18" s="11">
        <f t="shared" si="2"/>
        <v>0</v>
      </c>
    </row>
    <row r="19" spans="1:15" ht="12.75" customHeight="1" x14ac:dyDescent="0.25">
      <c r="A19" s="10">
        <v>13</v>
      </c>
      <c r="B19" s="106" t="s">
        <v>55</v>
      </c>
      <c r="C19" s="106"/>
      <c r="D19" s="13"/>
      <c r="E19" s="10"/>
      <c r="F19" s="10"/>
      <c r="G19" s="10"/>
      <c r="H19" s="10"/>
      <c r="I19" s="10"/>
      <c r="J19" s="10"/>
      <c r="K19" s="11"/>
      <c r="L19" s="41">
        <f t="shared" si="0"/>
        <v>0</v>
      </c>
      <c r="M19" s="11"/>
      <c r="N19" s="11"/>
      <c r="O19" s="11">
        <f t="shared" si="2"/>
        <v>0</v>
      </c>
    </row>
    <row r="20" spans="1:15" ht="12.75" customHeight="1" x14ac:dyDescent="0.25">
      <c r="A20" s="10">
        <v>14</v>
      </c>
      <c r="B20" s="106" t="s">
        <v>56</v>
      </c>
      <c r="C20" s="106"/>
      <c r="D20" s="13">
        <v>0</v>
      </c>
      <c r="E20" s="10"/>
      <c r="F20" s="10"/>
      <c r="G20" s="10"/>
      <c r="H20" s="10"/>
      <c r="I20" s="10"/>
      <c r="J20" s="10"/>
      <c r="K20" s="11"/>
      <c r="L20" s="41">
        <f t="shared" si="0"/>
        <v>0</v>
      </c>
      <c r="M20" s="11"/>
      <c r="N20" s="11"/>
      <c r="O20" s="11">
        <f t="shared" si="2"/>
        <v>0</v>
      </c>
    </row>
    <row r="21" spans="1:15" ht="12.75" customHeight="1" x14ac:dyDescent="0.25">
      <c r="A21" s="10">
        <v>15</v>
      </c>
      <c r="B21" s="106" t="s">
        <v>57</v>
      </c>
      <c r="C21" s="106"/>
      <c r="D21" s="13">
        <v>127.7</v>
      </c>
      <c r="E21" s="10">
        <v>162</v>
      </c>
      <c r="F21" s="10">
        <v>110</v>
      </c>
      <c r="G21" s="10">
        <v>145</v>
      </c>
      <c r="H21" s="10">
        <v>159</v>
      </c>
      <c r="I21" s="10">
        <v>154</v>
      </c>
      <c r="J21" s="10">
        <v>121</v>
      </c>
      <c r="K21" s="11">
        <v>52</v>
      </c>
      <c r="L21" s="41">
        <f t="shared" si="0"/>
        <v>903</v>
      </c>
      <c r="M21" s="11">
        <f>L21-O21</f>
        <v>9.1000000000000227</v>
      </c>
      <c r="N21" s="11"/>
      <c r="O21" s="11">
        <f t="shared" si="2"/>
        <v>893.9</v>
      </c>
    </row>
    <row r="22" spans="1:15" ht="12.75" customHeight="1" x14ac:dyDescent="0.25">
      <c r="A22" s="10">
        <v>16</v>
      </c>
      <c r="B22" s="106" t="s">
        <v>58</v>
      </c>
      <c r="C22" s="106"/>
      <c r="D22" s="13">
        <v>25</v>
      </c>
      <c r="E22" s="10"/>
      <c r="F22" s="10"/>
      <c r="G22" s="10"/>
      <c r="H22" s="10">
        <v>72</v>
      </c>
      <c r="I22" s="10"/>
      <c r="J22" s="10"/>
      <c r="K22" s="11">
        <v>155</v>
      </c>
      <c r="L22" s="41">
        <f t="shared" si="0"/>
        <v>227</v>
      </c>
      <c r="M22" s="11">
        <f t="shared" ref="M22:M36" si="3">L22-O22</f>
        <v>52</v>
      </c>
      <c r="N22" s="11"/>
      <c r="O22" s="11">
        <f t="shared" si="2"/>
        <v>175</v>
      </c>
    </row>
    <row r="23" spans="1:15" ht="12.75" customHeight="1" x14ac:dyDescent="0.25">
      <c r="A23" s="10">
        <v>17</v>
      </c>
      <c r="B23" s="106" t="s">
        <v>31</v>
      </c>
      <c r="C23" s="106"/>
      <c r="D23" s="13">
        <v>0</v>
      </c>
      <c r="E23" s="10"/>
      <c r="F23" s="10"/>
      <c r="G23" s="10"/>
      <c r="H23" s="10"/>
      <c r="I23" s="10"/>
      <c r="J23" s="10"/>
      <c r="K23" s="11"/>
      <c r="L23" s="41">
        <f t="shared" si="0"/>
        <v>0</v>
      </c>
      <c r="M23" s="11">
        <f t="shared" si="3"/>
        <v>0</v>
      </c>
      <c r="N23" s="11"/>
      <c r="O23" s="11">
        <f t="shared" si="2"/>
        <v>0</v>
      </c>
    </row>
    <row r="24" spans="1:15" ht="12.75" customHeight="1" x14ac:dyDescent="0.25">
      <c r="A24" s="10">
        <v>18</v>
      </c>
      <c r="B24" s="106" t="s">
        <v>59</v>
      </c>
      <c r="C24" s="106"/>
      <c r="D24" s="13">
        <v>59.1</v>
      </c>
      <c r="E24" s="10">
        <v>136</v>
      </c>
      <c r="F24" s="10"/>
      <c r="G24" s="10">
        <v>104</v>
      </c>
      <c r="H24" s="10"/>
      <c r="I24" s="10">
        <v>128</v>
      </c>
      <c r="J24" s="10"/>
      <c r="K24" s="11">
        <v>103</v>
      </c>
      <c r="L24" s="41">
        <f t="shared" si="0"/>
        <v>471</v>
      </c>
      <c r="M24" s="11">
        <f t="shared" si="3"/>
        <v>57.300000000000011</v>
      </c>
      <c r="N24" s="11"/>
      <c r="O24" s="11">
        <f t="shared" si="2"/>
        <v>413.7</v>
      </c>
    </row>
    <row r="25" spans="1:15" ht="12.75" customHeight="1" x14ac:dyDescent="0.25">
      <c r="A25" s="10">
        <v>19</v>
      </c>
      <c r="B25" s="106" t="s">
        <v>60</v>
      </c>
      <c r="C25" s="106"/>
      <c r="D25" s="13">
        <v>25</v>
      </c>
      <c r="E25" s="10">
        <v>33</v>
      </c>
      <c r="F25" s="10">
        <v>17</v>
      </c>
      <c r="G25" s="10">
        <v>26</v>
      </c>
      <c r="H25" s="10">
        <v>25</v>
      </c>
      <c r="I25" s="10">
        <v>28</v>
      </c>
      <c r="J25" s="10">
        <v>18</v>
      </c>
      <c r="K25" s="11">
        <v>20</v>
      </c>
      <c r="L25" s="41">
        <f t="shared" si="0"/>
        <v>167</v>
      </c>
      <c r="M25" s="11">
        <f t="shared" si="3"/>
        <v>-8</v>
      </c>
      <c r="N25" s="11"/>
      <c r="O25" s="11">
        <f t="shared" si="2"/>
        <v>175</v>
      </c>
    </row>
    <row r="26" spans="1:15" ht="12.75" customHeight="1" x14ac:dyDescent="0.25">
      <c r="A26" s="10">
        <v>20</v>
      </c>
      <c r="B26" s="106" t="s">
        <v>61</v>
      </c>
      <c r="C26" s="106"/>
      <c r="D26" s="13">
        <v>10</v>
      </c>
      <c r="E26" s="10">
        <v>10</v>
      </c>
      <c r="F26" s="10">
        <v>17</v>
      </c>
      <c r="G26" s="10">
        <v>10</v>
      </c>
      <c r="H26" s="10">
        <v>10</v>
      </c>
      <c r="I26" s="10">
        <v>10</v>
      </c>
      <c r="J26" s="10">
        <v>15</v>
      </c>
      <c r="K26" s="11">
        <v>12</v>
      </c>
      <c r="L26" s="41">
        <f t="shared" si="0"/>
        <v>84</v>
      </c>
      <c r="M26" s="11">
        <f t="shared" si="3"/>
        <v>14</v>
      </c>
      <c r="N26" s="11"/>
      <c r="O26" s="11">
        <f t="shared" si="2"/>
        <v>70</v>
      </c>
    </row>
    <row r="27" spans="1:15" ht="12.75" customHeight="1" x14ac:dyDescent="0.25">
      <c r="A27" s="10">
        <v>21</v>
      </c>
      <c r="B27" s="106" t="s">
        <v>62</v>
      </c>
      <c r="C27" s="106"/>
      <c r="D27" s="13">
        <v>211</v>
      </c>
      <c r="E27" s="10">
        <v>53</v>
      </c>
      <c r="F27" s="10">
        <v>105</v>
      </c>
      <c r="G27" s="10">
        <v>53</v>
      </c>
      <c r="H27" s="10">
        <v>53</v>
      </c>
      <c r="I27" s="10">
        <v>60</v>
      </c>
      <c r="J27" s="10">
        <v>311</v>
      </c>
      <c r="K27" s="11">
        <v>303</v>
      </c>
      <c r="L27" s="41">
        <f t="shared" si="0"/>
        <v>938</v>
      </c>
      <c r="M27" s="11">
        <f t="shared" si="3"/>
        <v>-539</v>
      </c>
      <c r="N27" s="11"/>
      <c r="O27" s="11">
        <f t="shared" si="2"/>
        <v>1477</v>
      </c>
    </row>
    <row r="28" spans="1:15" ht="12.75" customHeight="1" x14ac:dyDescent="0.25">
      <c r="A28" s="10">
        <v>22</v>
      </c>
      <c r="B28" s="106" t="s">
        <v>63</v>
      </c>
      <c r="C28" s="106"/>
      <c r="D28" s="13">
        <v>125</v>
      </c>
      <c r="E28" s="10">
        <v>140</v>
      </c>
      <c r="F28" s="10">
        <v>140</v>
      </c>
      <c r="G28" s="10">
        <v>140</v>
      </c>
      <c r="H28" s="10">
        <v>140</v>
      </c>
      <c r="I28" s="10">
        <v>140</v>
      </c>
      <c r="J28" s="10">
        <v>140</v>
      </c>
      <c r="K28" s="11"/>
      <c r="L28" s="41">
        <f t="shared" si="0"/>
        <v>840</v>
      </c>
      <c r="M28" s="11">
        <f t="shared" si="3"/>
        <v>-35</v>
      </c>
      <c r="N28" s="11"/>
      <c r="O28" s="11">
        <f t="shared" si="2"/>
        <v>875</v>
      </c>
    </row>
    <row r="29" spans="1:15" ht="12.75" customHeight="1" x14ac:dyDescent="0.25">
      <c r="A29" s="10">
        <v>23</v>
      </c>
      <c r="B29" s="106" t="s">
        <v>64</v>
      </c>
      <c r="C29" s="106"/>
      <c r="D29" s="13">
        <v>10</v>
      </c>
      <c r="E29" s="10"/>
      <c r="F29" s="10">
        <v>20</v>
      </c>
      <c r="G29" s="10">
        <v>15</v>
      </c>
      <c r="H29" s="10">
        <v>30</v>
      </c>
      <c r="I29" s="10">
        <v>15</v>
      </c>
      <c r="J29" s="10">
        <v>5</v>
      </c>
      <c r="K29" s="11">
        <v>10</v>
      </c>
      <c r="L29" s="41">
        <f t="shared" si="0"/>
        <v>95</v>
      </c>
      <c r="M29" s="11">
        <f t="shared" si="3"/>
        <v>25</v>
      </c>
      <c r="N29" s="11"/>
      <c r="O29" s="11">
        <f t="shared" si="2"/>
        <v>70</v>
      </c>
    </row>
    <row r="30" spans="1:15" ht="12.75" customHeight="1" x14ac:dyDescent="0.25">
      <c r="A30" s="10">
        <v>24</v>
      </c>
      <c r="B30" s="106" t="s">
        <v>65</v>
      </c>
      <c r="C30" s="106"/>
      <c r="D30" s="13">
        <v>20.399999999999999</v>
      </c>
      <c r="E30" s="10"/>
      <c r="F30" s="10">
        <v>102</v>
      </c>
      <c r="G30" s="10"/>
      <c r="H30" s="10"/>
      <c r="I30" s="10"/>
      <c r="J30" s="10"/>
      <c r="K30" s="11"/>
      <c r="L30" s="41">
        <f t="shared" si="0"/>
        <v>102</v>
      </c>
      <c r="M30" s="11">
        <f t="shared" si="3"/>
        <v>-40.799999999999983</v>
      </c>
      <c r="N30" s="11"/>
      <c r="O30" s="11">
        <f t="shared" si="2"/>
        <v>142.79999999999998</v>
      </c>
    </row>
    <row r="31" spans="1:15" ht="12.75" customHeight="1" x14ac:dyDescent="0.25">
      <c r="A31" s="10">
        <v>25</v>
      </c>
      <c r="B31" s="106" t="s">
        <v>66</v>
      </c>
      <c r="C31" s="106"/>
      <c r="D31" s="13">
        <v>16</v>
      </c>
      <c r="E31" s="10"/>
      <c r="F31" s="10">
        <v>32</v>
      </c>
      <c r="G31" s="10"/>
      <c r="H31" s="10"/>
      <c r="I31" s="10"/>
      <c r="J31" s="10">
        <v>32</v>
      </c>
      <c r="K31" s="11"/>
      <c r="L31" s="41">
        <f t="shared" si="0"/>
        <v>64</v>
      </c>
      <c r="M31" s="11">
        <f t="shared" si="3"/>
        <v>-48</v>
      </c>
      <c r="N31" s="11"/>
      <c r="O31" s="11">
        <f t="shared" si="2"/>
        <v>112</v>
      </c>
    </row>
    <row r="32" spans="1:15" ht="12.75" customHeight="1" x14ac:dyDescent="0.25">
      <c r="A32" s="10">
        <v>26</v>
      </c>
      <c r="B32" s="106" t="s">
        <v>67</v>
      </c>
      <c r="C32" s="106"/>
      <c r="D32" s="13">
        <v>0.5</v>
      </c>
      <c r="E32" s="10"/>
      <c r="F32" s="39">
        <v>1.25</v>
      </c>
      <c r="G32" s="10">
        <v>1</v>
      </c>
      <c r="H32" s="10"/>
      <c r="I32" s="10"/>
      <c r="J32" s="10">
        <v>1</v>
      </c>
      <c r="K32" s="11">
        <v>1</v>
      </c>
      <c r="L32" s="41">
        <f t="shared" si="0"/>
        <v>4.25</v>
      </c>
      <c r="M32" s="11">
        <f t="shared" si="3"/>
        <v>0.75</v>
      </c>
      <c r="N32" s="11"/>
      <c r="O32" s="11">
        <f t="shared" si="2"/>
        <v>3.5</v>
      </c>
    </row>
    <row r="33" spans="1:15" ht="12.75" customHeight="1" x14ac:dyDescent="0.25">
      <c r="A33" s="10">
        <v>27</v>
      </c>
      <c r="B33" s="106" t="s">
        <v>68</v>
      </c>
      <c r="C33" s="106"/>
      <c r="D33" s="13">
        <v>0</v>
      </c>
      <c r="E33" s="10"/>
      <c r="F33" s="10"/>
      <c r="G33" s="10"/>
      <c r="H33" s="10"/>
      <c r="I33" s="10"/>
      <c r="J33" s="10"/>
      <c r="K33" s="11"/>
      <c r="L33" s="41">
        <f t="shared" si="0"/>
        <v>0</v>
      </c>
      <c r="M33" s="11">
        <f t="shared" si="3"/>
        <v>0</v>
      </c>
      <c r="N33" s="11"/>
      <c r="O33" s="11">
        <f t="shared" si="2"/>
        <v>0</v>
      </c>
    </row>
    <row r="34" spans="1:15" ht="12.75" customHeight="1" x14ac:dyDescent="0.25">
      <c r="A34" s="10">
        <v>28</v>
      </c>
      <c r="B34" s="106" t="s">
        <v>69</v>
      </c>
      <c r="C34" s="106"/>
      <c r="D34" s="13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1">
        <v>4</v>
      </c>
      <c r="L34" s="41">
        <f t="shared" si="0"/>
        <v>28</v>
      </c>
      <c r="M34" s="11">
        <f t="shared" si="3"/>
        <v>0</v>
      </c>
      <c r="N34" s="11"/>
      <c r="O34" s="11">
        <f t="shared" si="2"/>
        <v>28</v>
      </c>
    </row>
    <row r="35" spans="1:15" ht="12.75" customHeight="1" x14ac:dyDescent="0.25">
      <c r="A35" s="10">
        <v>29</v>
      </c>
      <c r="B35" s="106" t="s">
        <v>70</v>
      </c>
      <c r="C35" s="106"/>
      <c r="D35" s="13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1">
        <v>2</v>
      </c>
      <c r="L35" s="41">
        <f t="shared" si="0"/>
        <v>14</v>
      </c>
      <c r="M35" s="11">
        <f t="shared" si="3"/>
        <v>0</v>
      </c>
      <c r="N35" s="11"/>
      <c r="O35" s="11">
        <f t="shared" si="2"/>
        <v>14</v>
      </c>
    </row>
    <row r="36" spans="1:15" ht="12.75" customHeight="1" x14ac:dyDescent="0.25">
      <c r="A36" s="10">
        <v>30</v>
      </c>
      <c r="B36" s="106" t="s">
        <v>71</v>
      </c>
      <c r="C36" s="106"/>
      <c r="D36" s="13">
        <v>1.4</v>
      </c>
      <c r="E36" s="10"/>
      <c r="F36" s="10"/>
      <c r="G36" s="10"/>
      <c r="H36" s="10"/>
      <c r="I36" s="10"/>
      <c r="J36" s="10"/>
      <c r="K36" s="11"/>
      <c r="L36" s="41">
        <f t="shared" si="0"/>
        <v>0</v>
      </c>
      <c r="M36" s="11">
        <f t="shared" si="3"/>
        <v>-9.7999999999999989</v>
      </c>
      <c r="N36" s="11"/>
      <c r="O36" s="11">
        <f t="shared" si="2"/>
        <v>9.7999999999999989</v>
      </c>
    </row>
    <row r="37" spans="1:15" ht="12.75" customHeight="1" x14ac:dyDescent="0.25">
      <c r="A37" s="10">
        <v>31</v>
      </c>
      <c r="B37" s="106" t="s">
        <v>72</v>
      </c>
      <c r="C37" s="106"/>
      <c r="D37" s="13">
        <v>501</v>
      </c>
      <c r="E37" s="10"/>
      <c r="F37" s="10"/>
      <c r="G37" s="10"/>
      <c r="H37" s="10"/>
      <c r="I37" s="10"/>
      <c r="J37" s="10"/>
      <c r="K37" s="11"/>
      <c r="L37" s="41">
        <f t="shared" si="0"/>
        <v>0</v>
      </c>
      <c r="M37" s="11">
        <f>(L38+L39+L40)-O37</f>
        <v>-2858</v>
      </c>
      <c r="N37" s="11"/>
      <c r="O37" s="11">
        <f t="shared" si="2"/>
        <v>3507</v>
      </c>
    </row>
    <row r="38" spans="1:15" ht="12.75" customHeight="1" x14ac:dyDescent="0.25">
      <c r="A38" s="10">
        <v>32</v>
      </c>
      <c r="B38" s="106" t="s">
        <v>73</v>
      </c>
      <c r="C38" s="106"/>
      <c r="D38" s="13">
        <v>62.5</v>
      </c>
      <c r="E38" s="10"/>
      <c r="F38" s="10"/>
      <c r="G38" s="10"/>
      <c r="H38" s="10"/>
      <c r="I38" s="10"/>
      <c r="J38" s="10"/>
      <c r="K38" s="11"/>
      <c r="L38" s="41">
        <f t="shared" si="0"/>
        <v>0</v>
      </c>
      <c r="M38" s="11"/>
      <c r="N38" s="11"/>
      <c r="O38" s="11">
        <f t="shared" si="2"/>
        <v>437.5</v>
      </c>
    </row>
    <row r="39" spans="1:15" ht="12.75" customHeight="1" x14ac:dyDescent="0.25">
      <c r="A39" s="10">
        <v>33</v>
      </c>
      <c r="B39" s="106" t="s">
        <v>74</v>
      </c>
      <c r="C39" s="106"/>
      <c r="D39" s="13">
        <v>18.8</v>
      </c>
      <c r="E39" s="10"/>
      <c r="F39" s="10"/>
      <c r="G39" s="10">
        <v>67</v>
      </c>
      <c r="H39" s="10"/>
      <c r="I39" s="10">
        <v>75</v>
      </c>
      <c r="J39" s="10"/>
      <c r="K39" s="11"/>
      <c r="L39" s="41">
        <f t="shared" si="0"/>
        <v>142</v>
      </c>
      <c r="M39" s="11"/>
      <c r="N39" s="11"/>
      <c r="O39" s="11">
        <f t="shared" si="2"/>
        <v>131.6</v>
      </c>
    </row>
    <row r="40" spans="1:15" ht="12.75" customHeight="1" x14ac:dyDescent="0.25">
      <c r="A40" s="10">
        <v>34</v>
      </c>
      <c r="B40" s="106" t="s">
        <v>75</v>
      </c>
      <c r="C40" s="106"/>
      <c r="D40" s="13">
        <v>25</v>
      </c>
      <c r="E40" s="10"/>
      <c r="F40" s="10">
        <v>182</v>
      </c>
      <c r="G40" s="10">
        <v>62</v>
      </c>
      <c r="H40" s="10">
        <v>15</v>
      </c>
      <c r="I40" s="10">
        <v>47</v>
      </c>
      <c r="J40" s="10"/>
      <c r="K40" s="11">
        <v>201</v>
      </c>
      <c r="L40" s="41">
        <f t="shared" si="0"/>
        <v>507</v>
      </c>
      <c r="M40" s="11"/>
      <c r="N40" s="11"/>
      <c r="O40" s="11">
        <f t="shared" si="2"/>
        <v>175</v>
      </c>
    </row>
    <row r="41" spans="1:15" ht="12.75" customHeight="1" x14ac:dyDescent="0.25">
      <c r="A41" s="10">
        <v>35</v>
      </c>
      <c r="B41" s="106" t="s">
        <v>76</v>
      </c>
      <c r="C41" s="106"/>
      <c r="D41" s="13">
        <v>5</v>
      </c>
      <c r="E41" s="10"/>
      <c r="F41" s="10"/>
      <c r="G41" s="10"/>
      <c r="H41" s="10"/>
      <c r="I41" s="10"/>
      <c r="J41" s="10"/>
      <c r="K41" s="11"/>
      <c r="L41" s="41">
        <f t="shared" si="0"/>
        <v>0</v>
      </c>
      <c r="M41" s="11"/>
      <c r="N41" s="11"/>
      <c r="O41" s="11">
        <f t="shared" si="2"/>
        <v>35</v>
      </c>
    </row>
    <row r="42" spans="1:15" ht="12.75" customHeight="1" x14ac:dyDescent="0.25">
      <c r="A42" s="10">
        <v>36</v>
      </c>
      <c r="B42" s="106" t="s">
        <v>77</v>
      </c>
      <c r="C42" s="106"/>
      <c r="D42" s="13">
        <v>74.5</v>
      </c>
      <c r="E42" s="10">
        <v>160</v>
      </c>
      <c r="F42" s="10">
        <v>194</v>
      </c>
      <c r="G42" s="10">
        <v>50</v>
      </c>
      <c r="H42" s="10">
        <v>65</v>
      </c>
      <c r="I42" s="10">
        <v>162</v>
      </c>
      <c r="J42" s="10">
        <v>50</v>
      </c>
      <c r="K42" s="11">
        <v>65</v>
      </c>
      <c r="L42" s="41">
        <f t="shared" si="0"/>
        <v>746</v>
      </c>
      <c r="M42" s="11">
        <f>L42-O$42</f>
        <v>224.5</v>
      </c>
      <c r="N42" s="11"/>
      <c r="O42" s="11">
        <f t="shared" si="2"/>
        <v>521.5</v>
      </c>
    </row>
    <row r="43" spans="1:15" ht="12.75" customHeight="1" x14ac:dyDescent="0.25">
      <c r="A43" s="10"/>
      <c r="B43" s="106" t="s">
        <v>78</v>
      </c>
      <c r="C43" s="106"/>
      <c r="D43" s="13"/>
      <c r="E43" s="12">
        <v>170</v>
      </c>
      <c r="F43" s="12">
        <v>207</v>
      </c>
      <c r="G43" s="12">
        <v>53</v>
      </c>
      <c r="H43" s="12">
        <v>69</v>
      </c>
      <c r="I43" s="12">
        <v>172</v>
      </c>
      <c r="J43" s="12">
        <v>53</v>
      </c>
      <c r="K43" s="14">
        <v>69</v>
      </c>
      <c r="L43" s="41">
        <f t="shared" si="0"/>
        <v>793</v>
      </c>
      <c r="M43" s="11">
        <f t="shared" ref="M43:M46" si="4">L43-O$42</f>
        <v>271.5</v>
      </c>
      <c r="N43" s="14"/>
      <c r="O43" s="11">
        <f t="shared" si="2"/>
        <v>0</v>
      </c>
    </row>
    <row r="44" spans="1:15" ht="12.75" customHeight="1" x14ac:dyDescent="0.25">
      <c r="A44" s="10"/>
      <c r="B44" s="106" t="s">
        <v>79</v>
      </c>
      <c r="C44" s="106"/>
      <c r="D44" s="13"/>
      <c r="E44" s="12">
        <v>183</v>
      </c>
      <c r="F44" s="12">
        <v>221</v>
      </c>
      <c r="G44" s="12">
        <v>57</v>
      </c>
      <c r="H44" s="12">
        <v>74</v>
      </c>
      <c r="I44" s="12">
        <v>184</v>
      </c>
      <c r="J44" s="12">
        <v>57</v>
      </c>
      <c r="K44" s="14">
        <v>74</v>
      </c>
      <c r="L44" s="41">
        <f t="shared" si="0"/>
        <v>850</v>
      </c>
      <c r="M44" s="11">
        <f t="shared" si="4"/>
        <v>328.5</v>
      </c>
      <c r="N44" s="14"/>
      <c r="O44" s="11">
        <f t="shared" si="2"/>
        <v>0</v>
      </c>
    </row>
    <row r="45" spans="1:15" ht="12.75" customHeight="1" x14ac:dyDescent="0.25">
      <c r="A45" s="10"/>
      <c r="B45" s="106" t="s">
        <v>80</v>
      </c>
      <c r="C45" s="106"/>
      <c r="D45" s="13"/>
      <c r="E45" s="12">
        <v>196</v>
      </c>
      <c r="F45" s="12">
        <v>238</v>
      </c>
      <c r="G45" s="12">
        <v>62</v>
      </c>
      <c r="H45" s="12">
        <v>80</v>
      </c>
      <c r="I45" s="12">
        <v>198</v>
      </c>
      <c r="J45" s="12">
        <v>62</v>
      </c>
      <c r="K45" s="14">
        <v>80</v>
      </c>
      <c r="L45" s="41">
        <f t="shared" si="0"/>
        <v>916</v>
      </c>
      <c r="M45" s="11">
        <f t="shared" si="4"/>
        <v>394.5</v>
      </c>
      <c r="N45" s="14"/>
      <c r="O45" s="11">
        <f t="shared" si="2"/>
        <v>0</v>
      </c>
    </row>
    <row r="46" spans="1:15" ht="12.75" customHeight="1" x14ac:dyDescent="0.25">
      <c r="A46" s="10"/>
      <c r="B46" s="106" t="s">
        <v>81</v>
      </c>
      <c r="C46" s="106"/>
      <c r="D46" s="13"/>
      <c r="E46" s="12">
        <v>214</v>
      </c>
      <c r="F46" s="12">
        <v>258</v>
      </c>
      <c r="G46" s="12">
        <v>67</v>
      </c>
      <c r="H46" s="12">
        <v>87</v>
      </c>
      <c r="I46" s="12">
        <v>215</v>
      </c>
      <c r="J46" s="12">
        <v>67</v>
      </c>
      <c r="K46" s="14">
        <v>83</v>
      </c>
      <c r="L46" s="41">
        <f t="shared" si="0"/>
        <v>991</v>
      </c>
      <c r="M46" s="11">
        <f t="shared" si="4"/>
        <v>469.5</v>
      </c>
      <c r="N46" s="14"/>
      <c r="O46" s="11">
        <f t="shared" si="2"/>
        <v>0</v>
      </c>
    </row>
    <row r="47" spans="1:15" ht="12.75" customHeight="1" x14ac:dyDescent="0.25">
      <c r="A47" s="10">
        <v>37</v>
      </c>
      <c r="B47" s="106" t="s">
        <v>82</v>
      </c>
      <c r="C47" s="106"/>
      <c r="D47" s="13">
        <v>5</v>
      </c>
      <c r="E47" s="12">
        <v>5</v>
      </c>
      <c r="F47" s="12">
        <v>3</v>
      </c>
      <c r="G47" s="12">
        <v>2</v>
      </c>
      <c r="H47" s="12">
        <v>8</v>
      </c>
      <c r="I47" s="12">
        <v>5</v>
      </c>
      <c r="J47" s="12">
        <v>2.5</v>
      </c>
      <c r="K47" s="14">
        <v>6</v>
      </c>
      <c r="L47" s="41">
        <f t="shared" si="0"/>
        <v>31.5</v>
      </c>
      <c r="M47" s="14">
        <f>L47-O47</f>
        <v>-3.5</v>
      </c>
      <c r="N47" s="14"/>
      <c r="O47" s="11">
        <f t="shared" si="2"/>
        <v>35</v>
      </c>
    </row>
    <row r="48" spans="1:15" ht="12.75" customHeight="1" x14ac:dyDescent="0.25">
      <c r="A48" s="10">
        <v>38</v>
      </c>
      <c r="B48" s="106" t="s">
        <v>83</v>
      </c>
      <c r="C48" s="106"/>
      <c r="D48" s="13">
        <v>250</v>
      </c>
      <c r="E48" s="12">
        <v>219</v>
      </c>
      <c r="F48" s="12">
        <v>188</v>
      </c>
      <c r="G48" s="12">
        <v>94</v>
      </c>
      <c r="H48" s="12">
        <v>491</v>
      </c>
      <c r="I48" s="12">
        <v>125</v>
      </c>
      <c r="J48" s="12">
        <v>312</v>
      </c>
      <c r="K48" s="14">
        <v>230</v>
      </c>
      <c r="L48" s="41">
        <f t="shared" si="0"/>
        <v>1659</v>
      </c>
      <c r="M48" s="14">
        <f t="shared" ref="M48:M57" si="5">L48-O48</f>
        <v>-91</v>
      </c>
      <c r="N48" s="14"/>
      <c r="O48" s="11">
        <f t="shared" si="2"/>
        <v>1750</v>
      </c>
    </row>
    <row r="49" spans="1:15" ht="12.75" customHeight="1" x14ac:dyDescent="0.25">
      <c r="A49" s="10">
        <v>39</v>
      </c>
      <c r="B49" s="106" t="s">
        <v>84</v>
      </c>
      <c r="C49" s="106"/>
      <c r="D49" s="13">
        <v>90</v>
      </c>
      <c r="E49" s="12"/>
      <c r="F49" s="12">
        <v>100</v>
      </c>
      <c r="G49" s="12">
        <v>173</v>
      </c>
      <c r="H49" s="12">
        <v>100</v>
      </c>
      <c r="I49" s="12"/>
      <c r="J49" s="12">
        <v>204</v>
      </c>
      <c r="K49" s="14">
        <v>100</v>
      </c>
      <c r="L49" s="41">
        <f t="shared" si="0"/>
        <v>677</v>
      </c>
      <c r="M49" s="14">
        <f t="shared" si="5"/>
        <v>47</v>
      </c>
      <c r="N49" s="14"/>
      <c r="O49" s="11">
        <f t="shared" si="2"/>
        <v>630</v>
      </c>
    </row>
    <row r="50" spans="1:15" ht="12.75" customHeight="1" x14ac:dyDescent="0.25">
      <c r="A50" s="10">
        <v>40</v>
      </c>
      <c r="B50" s="106" t="s">
        <v>85</v>
      </c>
      <c r="C50" s="106"/>
      <c r="D50" s="13">
        <v>90</v>
      </c>
      <c r="E50" s="12">
        <v>229</v>
      </c>
      <c r="F50" s="12">
        <v>157</v>
      </c>
      <c r="G50" s="12">
        <v>276</v>
      </c>
      <c r="H50" s="12">
        <v>120</v>
      </c>
      <c r="I50" s="12">
        <v>148</v>
      </c>
      <c r="J50" s="12">
        <v>38</v>
      </c>
      <c r="K50" s="14">
        <v>65</v>
      </c>
      <c r="L50" s="41">
        <f t="shared" si="0"/>
        <v>1033</v>
      </c>
      <c r="M50" s="14">
        <f t="shared" si="5"/>
        <v>403</v>
      </c>
      <c r="N50" s="14"/>
      <c r="O50" s="11">
        <f t="shared" si="2"/>
        <v>630</v>
      </c>
    </row>
    <row r="51" spans="1:15" ht="12.75" customHeight="1" x14ac:dyDescent="0.25">
      <c r="A51" s="10">
        <v>41</v>
      </c>
      <c r="B51" s="106" t="s">
        <v>86</v>
      </c>
      <c r="C51" s="106"/>
      <c r="D51" s="13">
        <v>24</v>
      </c>
      <c r="E51" s="14">
        <v>32</v>
      </c>
      <c r="F51" s="14"/>
      <c r="G51" s="14">
        <v>37</v>
      </c>
      <c r="H51" s="14">
        <v>41</v>
      </c>
      <c r="I51" s="14">
        <v>51</v>
      </c>
      <c r="J51" s="14">
        <v>6</v>
      </c>
      <c r="K51" s="14">
        <v>18</v>
      </c>
      <c r="L51" s="41">
        <f t="shared" si="0"/>
        <v>185</v>
      </c>
      <c r="M51" s="14">
        <f t="shared" si="5"/>
        <v>17</v>
      </c>
      <c r="N51" s="14"/>
      <c r="O51" s="11">
        <f t="shared" si="2"/>
        <v>168</v>
      </c>
    </row>
    <row r="52" spans="1:15" ht="12.75" customHeight="1" x14ac:dyDescent="0.25">
      <c r="A52" s="10">
        <v>42</v>
      </c>
      <c r="B52" s="106" t="s">
        <v>87</v>
      </c>
      <c r="C52" s="106"/>
      <c r="D52" s="13">
        <v>41</v>
      </c>
      <c r="E52" s="14"/>
      <c r="F52" s="14"/>
      <c r="G52" s="14"/>
      <c r="H52" s="14"/>
      <c r="I52" s="14"/>
      <c r="J52" s="14"/>
      <c r="K52" s="14"/>
      <c r="L52" s="41">
        <f t="shared" si="0"/>
        <v>0</v>
      </c>
      <c r="M52" s="14">
        <f t="shared" si="5"/>
        <v>-287</v>
      </c>
      <c r="N52" s="14"/>
      <c r="O52" s="11">
        <f t="shared" si="2"/>
        <v>287</v>
      </c>
    </row>
    <row r="53" spans="1:15" ht="11.25" customHeight="1" x14ac:dyDescent="0.25">
      <c r="A53" s="10">
        <v>43</v>
      </c>
      <c r="B53" s="104" t="s">
        <v>88</v>
      </c>
      <c r="C53" s="104"/>
      <c r="D53" s="13">
        <v>300</v>
      </c>
      <c r="E53" s="12">
        <v>200</v>
      </c>
      <c r="F53" s="12">
        <v>200</v>
      </c>
      <c r="G53" s="12">
        <v>200</v>
      </c>
      <c r="H53" s="12">
        <v>200</v>
      </c>
      <c r="I53" s="12">
        <v>200</v>
      </c>
      <c r="J53" s="12">
        <v>200</v>
      </c>
      <c r="K53" s="12">
        <v>200</v>
      </c>
      <c r="L53" s="41">
        <f t="shared" si="0"/>
        <v>1400</v>
      </c>
      <c r="M53" s="14">
        <f t="shared" si="5"/>
        <v>-700</v>
      </c>
      <c r="N53" s="12"/>
      <c r="O53" s="11">
        <f t="shared" si="2"/>
        <v>2100</v>
      </c>
    </row>
    <row r="54" spans="1:15" ht="11.25" customHeight="1" x14ac:dyDescent="0.25">
      <c r="A54" s="10">
        <v>44</v>
      </c>
      <c r="B54" s="104" t="s">
        <v>89</v>
      </c>
      <c r="C54" s="104"/>
      <c r="D54" s="13">
        <v>15</v>
      </c>
      <c r="E54" s="12">
        <v>15</v>
      </c>
      <c r="F54" s="12">
        <v>15</v>
      </c>
      <c r="G54" s="12">
        <v>15</v>
      </c>
      <c r="H54" s="12">
        <v>15</v>
      </c>
      <c r="I54" s="12">
        <v>15</v>
      </c>
      <c r="J54" s="12">
        <v>15</v>
      </c>
      <c r="K54" s="12">
        <v>15</v>
      </c>
      <c r="L54" s="41">
        <f t="shared" si="0"/>
        <v>105</v>
      </c>
      <c r="M54" s="14">
        <f t="shared" si="5"/>
        <v>0</v>
      </c>
      <c r="N54" s="12"/>
      <c r="O54" s="11">
        <f t="shared" si="2"/>
        <v>105</v>
      </c>
    </row>
    <row r="55" spans="1:15" ht="11.25" customHeight="1" x14ac:dyDescent="0.25">
      <c r="A55" s="10">
        <v>45</v>
      </c>
      <c r="B55" s="104" t="s">
        <v>90</v>
      </c>
      <c r="C55" s="104"/>
      <c r="D55" s="13">
        <v>20.399999999999999</v>
      </c>
      <c r="E55" s="12">
        <v>20</v>
      </c>
      <c r="F55" s="12">
        <v>20</v>
      </c>
      <c r="G55" s="12">
        <v>20</v>
      </c>
      <c r="H55" s="12">
        <v>20</v>
      </c>
      <c r="I55" s="12">
        <v>20</v>
      </c>
      <c r="J55" s="12">
        <v>20</v>
      </c>
      <c r="K55" s="12">
        <v>20</v>
      </c>
      <c r="L55" s="41">
        <f t="shared" si="0"/>
        <v>140</v>
      </c>
      <c r="M55" s="14">
        <f t="shared" si="5"/>
        <v>-2.7999999999999829</v>
      </c>
      <c r="N55" s="12"/>
      <c r="O55" s="11">
        <f t="shared" si="2"/>
        <v>142.79999999999998</v>
      </c>
    </row>
    <row r="56" spans="1:15" ht="11.25" customHeight="1" x14ac:dyDescent="0.25">
      <c r="A56" s="10">
        <v>46</v>
      </c>
      <c r="B56" s="104" t="s">
        <v>91</v>
      </c>
      <c r="C56" s="104"/>
      <c r="D56" s="13">
        <v>300</v>
      </c>
      <c r="E56" s="12">
        <v>150</v>
      </c>
      <c r="F56" s="12">
        <v>178</v>
      </c>
      <c r="G56" s="12">
        <v>150</v>
      </c>
      <c r="H56" s="12">
        <v>150</v>
      </c>
      <c r="I56" s="12">
        <v>150</v>
      </c>
      <c r="J56" s="12">
        <v>150</v>
      </c>
      <c r="K56" s="12">
        <v>150</v>
      </c>
      <c r="L56" s="41">
        <f t="shared" si="0"/>
        <v>1078</v>
      </c>
      <c r="M56" s="40">
        <f t="shared" si="5"/>
        <v>-1022</v>
      </c>
      <c r="N56" s="12"/>
      <c r="O56" s="11">
        <f t="shared" si="2"/>
        <v>2100</v>
      </c>
    </row>
    <row r="57" spans="1: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>
        <f t="shared" si="5"/>
        <v>0</v>
      </c>
      <c r="N57" s="9"/>
      <c r="O57" s="9"/>
    </row>
    <row r="58" spans="1: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mergeCells count="67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N4:N6"/>
    <mergeCell ref="O4:O6"/>
    <mergeCell ref="M4:M6"/>
    <mergeCell ref="I4:I6"/>
    <mergeCell ref="J4:J6"/>
    <mergeCell ref="K4:K6"/>
    <mergeCell ref="L4:L6"/>
    <mergeCell ref="H4:H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O1"/>
    <mergeCell ref="A2:O2"/>
    <mergeCell ref="A3:O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среднесуточная</vt:lpstr>
      <vt:lpstr>МЕНЮ РАСКЛАДКА (ПОН)</vt:lpstr>
      <vt:lpstr>МЕНЮ РАСКЛАДКА (ВТОР)</vt:lpstr>
      <vt:lpstr>МЕНЮ РАСКЛАДКА (СРЕД)</vt:lpstr>
      <vt:lpstr>МЕНЮ РАСКЛАДКА (четвер)</vt:lpstr>
      <vt:lpstr>МЕНЮ РАСКЛАДКА (пятн)</vt:lpstr>
      <vt:lpstr>МЕНЮ РАСКЛАДКА (суб)</vt:lpstr>
      <vt:lpstr>МЕНЮ РАСКЛАДКА (воск)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2021-05-05T11:29:27Z</cp:lastPrinted>
  <dcterms:created xsi:type="dcterms:W3CDTF">2016-10-04T11:56:06Z</dcterms:created>
  <dcterms:modified xsi:type="dcterms:W3CDTF">2021-05-05T11:32:46Z</dcterms:modified>
</cp:coreProperties>
</file>